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20" windowWidth="2370" windowHeight="1050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44525" concurrentCalc="0"/>
</workbook>
</file>

<file path=xl/calcChain.xml><?xml version="1.0" encoding="utf-8"?>
<calcChain xmlns="http://schemas.openxmlformats.org/spreadsheetml/2006/main">
  <c r="O22" i="4" l="1"/>
  <c r="O21" i="4"/>
  <c r="M59" i="4"/>
  <c r="M53" i="4"/>
  <c r="M62" i="4"/>
  <c r="L59" i="4"/>
  <c r="L53" i="4"/>
  <c r="L62" i="4"/>
  <c r="H59" i="4"/>
  <c r="H53" i="4"/>
  <c r="H62" i="4"/>
  <c r="G59" i="4"/>
  <c r="G53" i="4"/>
  <c r="G62" i="4"/>
  <c r="I59" i="4"/>
  <c r="I53" i="4"/>
  <c r="I62" i="4"/>
  <c r="J59" i="4"/>
  <c r="J53" i="4"/>
  <c r="J62" i="4"/>
  <c r="K59" i="4"/>
  <c r="K53" i="4"/>
  <c r="K62" i="4"/>
  <c r="F59" i="4"/>
  <c r="F53" i="4"/>
  <c r="F62" i="4"/>
  <c r="M61" i="4"/>
  <c r="M60" i="4"/>
  <c r="L60" i="4"/>
  <c r="L61" i="4"/>
  <c r="H61" i="4"/>
  <c r="H60" i="4"/>
  <c r="G61" i="4"/>
  <c r="I61" i="4"/>
  <c r="J61" i="4"/>
  <c r="K61" i="4"/>
  <c r="F61" i="4"/>
  <c r="G60" i="4"/>
  <c r="I60" i="4"/>
  <c r="J60" i="4"/>
  <c r="K60" i="4"/>
  <c r="F60" i="4"/>
  <c r="G54" i="4"/>
  <c r="H54" i="4"/>
  <c r="I54" i="4"/>
  <c r="J54" i="4"/>
  <c r="K54" i="4"/>
  <c r="L54" i="4"/>
  <c r="M54" i="4"/>
  <c r="G55" i="4"/>
  <c r="H55" i="4"/>
  <c r="I55" i="4"/>
  <c r="J55" i="4"/>
  <c r="K55" i="4"/>
  <c r="L55" i="4"/>
  <c r="M55" i="4"/>
  <c r="G56" i="4"/>
  <c r="H56" i="4"/>
  <c r="I56" i="4"/>
  <c r="J56" i="4"/>
  <c r="K56" i="4"/>
  <c r="L56" i="4"/>
  <c r="M56" i="4"/>
  <c r="F55" i="4"/>
  <c r="F56" i="4"/>
  <c r="F54" i="4"/>
  <c r="N38" i="4"/>
  <c r="O25" i="4"/>
  <c r="O24" i="4"/>
  <c r="N21" i="4"/>
  <c r="N22" i="4"/>
  <c r="O47" i="4"/>
  <c r="N47" i="4"/>
  <c r="O17" i="4"/>
  <c r="N17" i="4"/>
  <c r="S51" i="4"/>
  <c r="R51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S25" i="4"/>
  <c r="R25" i="4"/>
  <c r="S24" i="4"/>
  <c r="R24" i="4"/>
  <c r="O13" i="4"/>
  <c r="N13" i="4"/>
  <c r="O16" i="4"/>
  <c r="N16" i="4"/>
  <c r="O38" i="4"/>
  <c r="O28" i="4"/>
  <c r="N28" i="4"/>
  <c r="N43" i="4"/>
  <c r="O48" i="4"/>
  <c r="O63" i="4"/>
  <c r="O64" i="4"/>
  <c r="N20" i="4"/>
  <c r="O30" i="4"/>
  <c r="O61" i="4"/>
  <c r="N24" i="4"/>
  <c r="N52" i="4"/>
  <c r="O67" i="4"/>
  <c r="O31" i="4"/>
  <c r="N32" i="4"/>
  <c r="O20" i="4"/>
  <c r="O26" i="4"/>
  <c r="N29" i="4"/>
  <c r="O66" i="4"/>
  <c r="N54" i="4"/>
  <c r="O60" i="4"/>
  <c r="O33" i="4"/>
  <c r="O52" i="4"/>
  <c r="N55" i="4"/>
  <c r="N58" i="4"/>
  <c r="N27" i="4"/>
  <c r="N30" i="4"/>
  <c r="N48" i="4"/>
  <c r="O58" i="4"/>
  <c r="N60" i="4"/>
  <c r="N64" i="4"/>
  <c r="N26" i="4"/>
  <c r="O32" i="4"/>
  <c r="N57" i="4"/>
  <c r="O54" i="4"/>
  <c r="N67" i="4"/>
  <c r="N25" i="4"/>
  <c r="N31" i="4"/>
  <c r="N33" i="4"/>
  <c r="N51" i="4"/>
  <c r="N61" i="4"/>
  <c r="N63" i="4"/>
  <c r="N66" i="4"/>
  <c r="O27" i="4"/>
  <c r="O29" i="4"/>
  <c r="O43" i="4"/>
  <c r="O51" i="4"/>
  <c r="O57" i="4"/>
  <c r="O55" i="4"/>
  <c r="N59" i="4"/>
  <c r="O59" i="4"/>
  <c r="O53" i="4"/>
  <c r="N53" i="4"/>
  <c r="N62" i="4"/>
  <c r="O62" i="4"/>
  <c r="N56" i="4"/>
  <c r="O56" i="4"/>
</calcChain>
</file>

<file path=xl/comments1.xml><?xml version="1.0" encoding="utf-8"?>
<comments xmlns="http://schemas.openxmlformats.org/spreadsheetml/2006/main">
  <authors>
    <author>Автор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<sst xmlns="http://schemas.openxmlformats.org/spreadsheetml/2006/main" count="213" uniqueCount="168">
  <si>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</si>
  <si>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</si>
  <si>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</si>
  <si>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</si>
  <si>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</si>
  <si>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</si>
  <si>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2018 г.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</si>
  <si>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</si>
  <si>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</si>
  <si>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</si>
  <si>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</si>
  <si>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</si>
  <si>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</si>
  <si>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</si>
  <si>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</si>
  <si>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</si>
  <si>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</si>
  <si>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</si>
  <si>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>%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</si>
  <si>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</si>
  <si>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</si>
  <si>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</si>
  <si>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</si>
  <si>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</si>
  <si>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</si>
  <si>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</si>
  <si>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</si>
  <si>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</si>
  <si>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</si>
  <si>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</si>
  <si>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</si>
  <si>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</si>
  <si>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</si>
  <si>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</si>
  <si>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</si>
  <si>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</si>
  <si>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</si>
  <si>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</si>
  <si>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</si>
  <si>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</si>
  <si>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</si>
  <si>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</si>
  <si>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</si>
  <si>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</si>
  <si>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</si>
  <si>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</si>
  <si>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</si>
  <si>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</si>
  <si>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</si>
  <si>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</si>
  <si>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</si>
  <si>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</si>
  <si>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</si>
  <si>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</si>
  <si>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</si>
  <si>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</si>
  <si>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</si>
  <si>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</si>
  <si>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</si>
  <si>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</si>
  <si>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</si>
  <si>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</si>
  <si>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</si>
  <si>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</si>
  <si>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</si>
  <si>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</si>
  <si>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</si>
  <si>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</si>
  <si>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</si>
  <si>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</si>
  <si>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</si>
  <si>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</si>
  <si>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факту аналогичного периода прошлого года</t>
  </si>
  <si>
    <t>кол-во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</si>
  <si>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</si>
  <si>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</si>
  <si>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</si>
  <si>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</si>
  <si>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</si>
  <si>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</si>
  <si>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</si>
  <si>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</si>
  <si>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</si>
  <si>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</si>
  <si>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</si>
  <si>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</si>
  <si>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</si>
  <si>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</si>
  <si>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</si>
  <si>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</si>
  <si>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</si>
  <si>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</si>
  <si>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</si>
  <si>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</si>
  <si>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</si>
  <si>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</si>
  <si>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</si>
  <si>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</si>
  <si>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</si>
  <si>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</si>
  <si>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</si>
  <si>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</si>
  <si>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</si>
  <si>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</si>
  <si>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</si>
  <si>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</si>
  <si>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</si>
  <si>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</si>
  <si>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</si>
  <si>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</si>
  <si>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</si>
  <si>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</si>
  <si>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</si>
  <si>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</si>
  <si>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</si>
  <si>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</si>
  <si>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</si>
  <si>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</si>
  <si>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</si>
  <si>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</si>
  <si>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В  связи с увеличением  дебиторской задолженности в текущем периоде</t>
  </si>
  <si>
    <t>5.1.1</t>
  </si>
  <si>
    <t>5.1.2</t>
  </si>
  <si>
    <t>6.1.1</t>
  </si>
  <si>
    <t>МВт</t>
  </si>
  <si>
    <t>тыс.тенге/чел.</t>
  </si>
  <si>
    <t>2019 г.</t>
  </si>
  <si>
    <t>за 2020 год</t>
  </si>
  <si>
    <t>В связи увеличением  валовой прибыли текущем периоде</t>
  </si>
  <si>
    <t>На рост повлияло увеличение дохода от основной деятельности в текущем периоде</t>
  </si>
  <si>
    <t>на уровне утвержденного плана</t>
  </si>
  <si>
    <t>За счет снижения дохода от основной деятельности  аналогичном периоде прошлого года</t>
  </si>
  <si>
    <t>На рост повлияло увеличение дохода от основной деятельности и снижением среднесписочной численности персонала</t>
  </si>
  <si>
    <t>Уменьшение  в связи с выходом работников производственного персонала в отпуска без содержания.</t>
  </si>
  <si>
    <t>В связи увеличеним общих  расходов текущего периода  по сравнению аналогичным периодом прошлого года</t>
  </si>
  <si>
    <t>Пояснения к изменениям КПД и факторов к  утвержденному плану</t>
  </si>
  <si>
    <t xml:space="preserve">Установленная мощность </t>
  </si>
  <si>
    <t>Располагаемая мощность</t>
  </si>
  <si>
    <t xml:space="preserve">Чистый доход / (убыток) </t>
  </si>
  <si>
    <t xml:space="preserve">Коэффициент использования установленной мощности </t>
  </si>
  <si>
    <t xml:space="preserve">Уменьшение показателя  в связи со снижением долга на 2%.   </t>
  </si>
  <si>
    <t>Увеличение по сравнению с аналогичным периодом,  в связи с вводом модернизированных гидрогенераторов.</t>
  </si>
  <si>
    <t>В связи увеличением операционной прибыли текущем периоде по сравнению с прошлым аналогичным  периодом</t>
  </si>
  <si>
    <t xml:space="preserve">Увеличение связано с бесперебойной работой и технической готовностью  всех четырех гидрогенераторов станций,  с эффективным использованием кинетической энергии воды. </t>
  </si>
  <si>
    <t>В связи с увеличением дохода от основной деятельности в текущем периоде по сравнению с планом</t>
  </si>
  <si>
    <t>Отчет об исполнении ключевых показателей деятельности АО "Шардаринская ГЭС" за  9 месяцев  2020 года.</t>
  </si>
  <si>
    <t>за   9 месяцев 2020 года</t>
  </si>
  <si>
    <t>В связи с увеличением  выработки электроэнергии на 4%  за отчетный период  по сравнению с планом</t>
  </si>
  <si>
    <t>В связи увеличением дохода от реализации продукции и оказания услуг на 2%.</t>
  </si>
  <si>
    <t>Фактический за отчетный период уволенных -5 чел</t>
  </si>
  <si>
    <t>В связи с увеличением производства электроэнергии на 4%, и снижением текущих расходов от плана  на 2%.</t>
  </si>
  <si>
    <t>В связи с увеличением реализации электроэнергии на 6%, и снижением текущих расходов от плана на 2%.</t>
  </si>
  <si>
    <t>Связи с отрицательным финансовым результатом (убыток) в размере -630,1 млн. тенге, в аналогичном периоде прошлого года</t>
  </si>
  <si>
    <t xml:space="preserve">Увеличение показателя в текущем периоде  в  связи с повышением отпускного тарифа на 268% с октября месяца 2019 года вместо действующего 3,25 тенге/кВт*ч на 8,72 тенге/кВт*ч </t>
  </si>
  <si>
    <r>
      <t xml:space="preserve">Снижение показателя Долг/EBITDA по сравнению с аналогичным периодом прошлого года в связи с ростом показателя </t>
    </r>
    <r>
      <rPr>
        <b/>
        <sz val="12"/>
        <color theme="1"/>
        <rFont val="Arial"/>
        <family val="2"/>
        <charset val="204"/>
      </rPr>
      <t>EBITDA</t>
    </r>
    <r>
      <rPr>
        <sz val="12"/>
        <color theme="1"/>
        <rFont val="Arial"/>
        <family val="2"/>
        <charset val="204"/>
      </rPr>
      <t xml:space="preserve"> за текущий период, в связи увеличением тарифа на электроэнергию с 3,25 тенге/кВт*ч, до 8,72 тенге/кВт*ч., а также увеличением тарифа на мощность с 590 тенге/(МВт*мес.) до 4069 тенге/(МВт*мес.).</t>
    </r>
  </si>
  <si>
    <t>На уровне утвержденного плана</t>
  </si>
  <si>
    <t>На рост показателя EBITDA полияла  увеличение тарифа на 268% в текущем периоде.</t>
  </si>
  <si>
    <t>С образованием отрицательного финансового результата (убыток)за аналогичный период прошлого года</t>
  </si>
  <si>
    <t>В связи увеличение активов на 3%</t>
  </si>
  <si>
    <t>В связи с увеличением дохода от основной деятельности по сравнению с планом на 2%</t>
  </si>
  <si>
    <t xml:space="preserve">Увеличение ТМЗ  по  отношению себестоимости. </t>
  </si>
  <si>
    <t>Увеличение показателя, за счет снижения себестоимости по  отношению к ТМЗ</t>
  </si>
  <si>
    <t xml:space="preserve">В связи с увеличением  дебиторской задолженности, по отношению к доходу от основной деятельности </t>
  </si>
  <si>
    <t xml:space="preserve">увеличение показателя связано с ростом кредиторской задолженности на  по отношению к себестоимости </t>
  </si>
  <si>
    <t>снижение показателя связано с ростом кредиторской задолженности по отношению к себестоимости в текущем периоде</t>
  </si>
  <si>
    <t xml:space="preserve">В связи с увеличением дохода от основной деятельности и уменьшением основных средств </t>
  </si>
  <si>
    <t>В связи с увеличением выработки электроэнергии на 4%, относительно плана.</t>
  </si>
  <si>
    <t>В связи с увеличением выработки электроэнергии на 12%, относительно прошлого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</si>
</sst>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8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%"/>
    <numFmt numFmtId="168" formatCode="#,##0.00_ ;\-#,##0.00\ "/>
    <numFmt numFmtId="169" formatCode="_-* #,##0\ _р_._-;\-* #,##0\ _р_._-;_-* &quot;-&quot;??\ _р_._-;_-@_-"/>
    <numFmt numFmtId="170" formatCode="#,##0.000_ ;\-#,##0.000\ "/>
    <numFmt numFmtId="171" formatCode="0.0"/>
    <numFmt numFmtId="172" formatCode="0.000"/>
    <numFmt numFmtId="173" formatCode="[$-409]d\-mmm;@"/>
    <numFmt numFmtId="174" formatCode="_ * #,##0_ ;_ * \-#,##0_ ;_ * &quot;-&quot;_ ;_ @_ "/>
    <numFmt numFmtId="175" formatCode="[$$-409]#,##0_ ;[Red]\-[$$-409]#,##0\ "/>
    <numFmt numFmtId="176" formatCode="d\.mmm"/>
    <numFmt numFmtId="177" formatCode="d\.m\.yy"/>
    <numFmt numFmtId="178" formatCode="d\.mmm\.yy"/>
    <numFmt numFmtId="179" formatCode="0.0;\(0.0\)"/>
    <numFmt numFmtId="180" formatCode="_-* #,##0\ _?_._-;\-* #,##0\ _?_._-;_-* &quot;-&quot;\ _?_._-;_-@_-"/>
    <numFmt numFmtId="181" formatCode="#"/>
    <numFmt numFmtId="182" formatCode="_-* #,##0.00\ _?_._-;\-* #,##0.00\ _?_._-;_-* &quot;-&quot;??\ _?_._-;_-@_-"/>
    <numFmt numFmtId="183" formatCode="#,##0;\(#,##0\)"/>
    <numFmt numFmtId="184" formatCode="_-&quot;$&quot;\ * #,##0.00_-;_-&quot;$&quot;\ * #,##0.00\-;_-&quot;$&quot;\ * &quot;-&quot;??_-;_-@_-"/>
    <numFmt numFmtId="185" formatCode="_-&quot;$&quot;\ * #,##0_-;_-&quot;$&quot;\ * #,##0\-;_-&quot;$&quot;\ * &quot;-&quot;_-;_-@_-"/>
    <numFmt numFmtId="186" formatCode="_-* #,##0&quot;тг.&quot;_-;\-* #,##0&quot;тг.&quot;_-;_-* &quot;-&quot;&quot;тг.&quot;_-;_-@_-"/>
    <numFmt numFmtId="187" formatCode="_-* #,##0.00&quot;р.&quot;_-;\-* #,##0.00&quot;р.&quot;_-;_-* \-??&quot;р.&quot;_-;_-@_-"/>
    <numFmt numFmtId="188" formatCode="_-* #,##0.00\ &quot;р.&quot;_-;\-* #,##0.00\ &quot;р.&quot;_-;_-* &quot;-&quot;??\ &quot;р.&quot;_-;_-@_-"/>
    <numFmt numFmtId="189" formatCode="_-* #,##0\ &quot;руб&quot;_-;\-* #,##0\ &quot;руб&quot;_-;_-* &quot;-&quot;\ &quot;руб&quot;_-;_-@_-"/>
    <numFmt numFmtId="190" formatCode="_-* #,##0\ &quot;р.&quot;_-;\-* #,##0\ &quot;р.&quot;_-;_-* &quot;-&quot;\ &quot;р.&quot;_-;_-@_-"/>
    <numFmt numFmtId="191" formatCode="0\ &quot;cu.m&quot;"/>
    <numFmt numFmtId="192" formatCode="_(* #,##0.0_);_(* \(#,##0.0\);_(* &quot;-&quot;??_);_(@_)"/>
    <numFmt numFmtId="193" formatCode="000000"/>
    <numFmt numFmtId="194" formatCode="&quot;?.&quot;#,##0_);[Red]\(&quot;?.&quot;#,##0\)"/>
    <numFmt numFmtId="195" formatCode="&quot;?.&quot;#,##0.00_);[Red]\(&quot;?.&quot;#,##0.00\)"/>
    <numFmt numFmtId="196" formatCode="&quot;$&quot;#,##0_);\(&quot;$&quot;#,##0\)"/>
    <numFmt numFmtId="197" formatCode="_-* ###0_-;\(###0\);_-* &quot;–&quot;_-;_-@_-"/>
    <numFmt numFmtId="198" formatCode="_-* #,##0_-;\(#,##0\);_-* &quot;–&quot;_-;_-@_-"/>
    <numFmt numFmtId="199" formatCode="_-* #,###_-;\(#,###\);_-* &quot;–&quot;_-;_-@_-"/>
    <numFmt numFmtId="200" formatCode="_-\ #,##0.000_-;\(#,##0.000\);_-* &quot;–&quot;_-;_-@_-"/>
    <numFmt numFmtId="201" formatCode="_-#,###_-;\(#,###\);_-\ &quot;–&quot;_-;_-@_-"/>
    <numFmt numFmtId="202" formatCode="_(* #,##0.0_);_(* \(#,##0.00\);_(* &quot;-&quot;??_);_(@_)"/>
    <numFmt numFmtId="203" formatCode="#,##0.0_);\(#,##0.0\)"/>
    <numFmt numFmtId="204" formatCode="General_)"/>
    <numFmt numFmtId="205" formatCode="&quot;$&quot;#,##0.0_);[Red]\(&quot;$&quot;#,##0.0\)"/>
    <numFmt numFmtId="206" formatCode="\$#,##0.0_);[Red]&quot;($&quot;#,##0.0\)"/>
    <numFmt numFmtId="207" formatCode="#\ ##0_.\ &quot;zі&quot;\ 00\ &quot;gr&quot;;\(#\ ##0.00\z\і\)"/>
    <numFmt numFmtId="208" formatCode="#\ ##0_.&quot; zі &quot;00&quot; gr&quot;;\(#\ ##0.00&quot;zі)&quot;"/>
    <numFmt numFmtId="209" formatCode="#\ ##0&quot;zі&quot;00&quot;gr&quot;;\(#\ ##0.00\z\і\)"/>
    <numFmt numFmtId="210" formatCode="#\ ##0&quot;zі&quot;00&quot;gr&quot;;\(#\ ##0.00&quot;zі)&quot;"/>
    <numFmt numFmtId="211" formatCode="#,##0.000_);\(#,##0.000\)"/>
    <numFmt numFmtId="212" formatCode="_-&quot;$&quot;* #,##0.00_-;\-&quot;$&quot;* #,##0.00_-;_-&quot;$&quot;* &quot;-&quot;??_-;_-@_-"/>
    <numFmt numFmtId="213" formatCode="_-\$* #,##0.00_-;&quot;-$&quot;* #,##0.00_-;_-\$* \-??_-;_-@_-"/>
    <numFmt numFmtId="214" formatCode="0.0%;\(0.0%\)"/>
    <numFmt numFmtId="215" formatCode="&quot;$&quot;#,\);\(&quot;$&quot;#,##0\)"/>
    <numFmt numFmtId="216" formatCode="_(* #,##0_);_(* \(#,##0\);_(* &quot;-&quot;_);_(@_)"/>
    <numFmt numFmtId="217" formatCode="_(* #,##0_);_(* \(#,##0\);_(* \-_);_(@_)"/>
    <numFmt numFmtId="218" formatCode="_-* #,##0\ _р_._-;\-* #,##0\ _р_._-;_-* &quot;-&quot;\ _р_._-;_-@_-"/>
    <numFmt numFmtId="219" formatCode="0000"/>
    <numFmt numFmtId="220" formatCode="0.0E+00"/>
    <numFmt numFmtId="221" formatCode="#,##0_)_%;\(#,##0\)_%;"/>
    <numFmt numFmtId="222" formatCode="#,##0.0_);[Red]\(#,##0.0\)"/>
    <numFmt numFmtId="223" formatCode="_ * #,##0_)&quot;£&quot;_ ;_ * \(#,##0\)&quot;£&quot;_ ;_ * &quot;-&quot;_)&quot;£&quot;_ ;_ @_ "/>
    <numFmt numFmtId="224" formatCode="#,##0.00&quot;£&quot;_);[Red]\(#,##0.00&quot;£&quot;\)"/>
    <numFmt numFmtId="225" formatCode="#,##0.000\);[Red]\(#,##0.000\)"/>
    <numFmt numFmtId="226" formatCode="_._.* #,##0.0_)_%;_._.* \(#,##0.0\)_%"/>
    <numFmt numFmtId="227" formatCode="#,##0.0_)_%;\(#,##0.0\)_%;\ \ .0_)_%"/>
    <numFmt numFmtId="228" formatCode="_._.* #,##0.00_)_%;_._.* \(#,##0.00\)_%"/>
    <numFmt numFmtId="229" formatCode="#,##0.00_)_%;\(#,##0.00\)_%;\ \ .00_)_%"/>
    <numFmt numFmtId="230" formatCode="_._.* #,##0.000_)_%;_._.* \(#,##0.000\)_%"/>
    <numFmt numFmtId="231" formatCode="#,##0.000_)_%;\(#,##0.000\)_%;\ \ .000_)_%"/>
    <numFmt numFmtId="232" formatCode="_-* #,##0.00\ _D_M_-;\-* #,##0.00\ _D_M_-;_-* &quot;-&quot;??\ _D_M_-;_-@_-"/>
    <numFmt numFmtId="233" formatCode="_(* #,##0.00_);_(* \(#,##0.00\);_(* &quot;-&quot;??_);_(@_)"/>
    <numFmt numFmtId="234" formatCode="\60\4\7\:"/>
    <numFmt numFmtId="235" formatCode="_._.* \(#,##0\)_%;_._.* #,##0_)_%;_._.* 0_)_%;_._.@_)_%"/>
    <numFmt numFmtId="236" formatCode="_._.&quot;$&quot;* \(#,##0\)_%;_._.&quot;$&quot;* #,##0_)_%;_._.&quot;$&quot;* 0_)_%;_._.@_)_%"/>
    <numFmt numFmtId="237" formatCode="* \(#,##0\);* #,##0_);&quot;-&quot;??_);@"/>
    <numFmt numFmtId="238" formatCode="&quot;$&quot;* #,##0_)_%;&quot;$&quot;* \(#,##0\)_%;&quot;$&quot;* &quot;-&quot;??_)_%;@_)_%"/>
    <numFmt numFmtId="239" formatCode="&quot;RM&quot;#,##0.00_);[Red]\(&quot;RM&quot;#,##0.00\)"/>
    <numFmt numFmtId="240" formatCode="_ * #,##0.00_)&quot;£&quot;_ ;_ * \(#,##0.00\)&quot;£&quot;_ ;_ * &quot;-&quot;??_)&quot;£&quot;_ ;_ @_ "/>
    <numFmt numFmtId="241" formatCode="_ * #,##0_)_£_ ;_ * \(#,##0\)_£_ ;_ * &quot;-&quot;_)_£_ ;_ @_ "/>
    <numFmt numFmtId="242" formatCode="&quot;$&quot;#,##0_);[Red]\(&quot;$&quot;#,##0\)"/>
    <numFmt numFmtId="243" formatCode="\$#,##0_);[Red]&quot;($&quot;#,##0\)"/>
    <numFmt numFmtId="244" formatCode="_._.&quot;$&quot;* #,##0.0_)_%;_._.&quot;$&quot;* \(#,##0.0\)_%"/>
    <numFmt numFmtId="245" formatCode="&quot;$&quot;* #,##0.0_)_%;&quot;$&quot;* \(#,##0.0\)_%;&quot;$&quot;* \ .0_)_%"/>
    <numFmt numFmtId="246" formatCode="_._.&quot;$&quot;* #,##0.00_)_%;_._.&quot;$&quot;* \(#,##0.00\)_%"/>
    <numFmt numFmtId="247" formatCode="&quot;$&quot;* #,##0.00_)_%;&quot;$&quot;* \(#,##0.00\)_%;&quot;$&quot;* \ .00_)_%"/>
    <numFmt numFmtId="248" formatCode="_._.&quot;$&quot;* #,##0.000_)_%;_._.&quot;$&quot;* \(#,##0.000\)_%"/>
    <numFmt numFmtId="249" formatCode="&quot;$&quot;* #,##0.000_)_%;&quot;$&quot;* \(#,##0.000\)_%;&quot;$&quot;* \ .000_)_%"/>
    <numFmt numFmtId="250" formatCode="_-* #,##0.00\ &quot;DM&quot;_-;\-* #,##0.00\ &quot;DM&quot;_-;_-* &quot;-&quot;??\ &quot;DM&quot;_-;_-@_-"/>
    <numFmt numFmtId="251" formatCode="_(&quot;$&quot;* #,##0.00_);_(&quot;$&quot;* \(#,##0.00\);_(&quot;$&quot;* &quot;-&quot;??_);_(@_)"/>
    <numFmt numFmtId="252" formatCode="0.0&quot;  &quot;"/>
    <numFmt numFmtId="253" formatCode="&quot;$&quot;#,##0\ ;\(&quot;$&quot;#,##0\)"/>
    <numFmt numFmtId="254" formatCode="[$-409]d\-mmm\-yy;@"/>
    <numFmt numFmtId="255" formatCode="d\-mmm\-yy\ h:mm"/>
    <numFmt numFmtId="256" formatCode="#,##0.00&quot; $&quot;;[Red]\-#,##0.00&quot; $&quot;"/>
    <numFmt numFmtId="257" formatCode="d\-mmm\-yy;@"/>
    <numFmt numFmtId="258" formatCode="d\/mm\/yyyy"/>
    <numFmt numFmtId="259" formatCode="dd\.mm\.yyyy&quot;г.&quot;"/>
    <numFmt numFmtId="260" formatCode="d\-mmm;@"/>
    <numFmt numFmtId="261" formatCode="* #,##0_);* \(#,##0\);&quot;-&quot;??_);@"/>
    <numFmt numFmtId="262" formatCode="&quot;P&quot;#,##0.00;[Red]\-&quot;P&quot;#,##0.00"/>
    <numFmt numFmtId="263" formatCode="_-&quot;P&quot;* #,##0.00_-;\-&quot;P&quot;* #,##0.00_-;_-&quot;P&quot;* &quot;-&quot;??_-;_-@_-"/>
    <numFmt numFmtId="264" formatCode="_([$€-2]* #,##0.00_);_([$€-2]* \(#,##0.00\);_([$€-2]* &quot;-&quot;??_)"/>
    <numFmt numFmtId="265" formatCode="[Magenta]&quot;Err&quot;;[Magenta]&quot;Err&quot;;[Blue]&quot;OK&quot;"/>
    <numFmt numFmtId="266" formatCode="[Blue]&quot;P&quot;;;[Red]&quot;O&quot;"/>
    <numFmt numFmtId="267" formatCode="#,##0_);[Red]\(#,##0\);\-_)"/>
    <numFmt numFmtId="268" formatCode="#,##0.000000"/>
    <numFmt numFmtId="269" formatCode="0.0_)%;[Red]\(0.0%\);0.0_)%"/>
    <numFmt numFmtId="270" formatCode="[Red][&gt;1]&quot;&gt;100 %&quot;;[Red]\(0.0%\);0.0_)%"/>
    <numFmt numFmtId="271" formatCode="#,##0.0;\(#,##0.0\)"/>
    <numFmt numFmtId="272" formatCode="#,##0\ \ ;\(#,##0\)\ ;\—\ \ \ \ "/>
    <numFmt numFmtId="273" formatCode="_(#,##0;\(#,##0\);\-;&quot;  &quot;@"/>
    <numFmt numFmtId="274" formatCode="&quot;$&quot;#,##0\ ;\-&quot;$&quot;#,##0"/>
    <numFmt numFmtId="275" formatCode="&quot;$&quot;#,##0.00\ ;\(&quot;$&quot;#,##0.00\)"/>
    <numFmt numFmtId="276" formatCode="_(&quot;kr&quot;\ * #,##0_);_(&quot;kr&quot;\ * \(#,##0\);_(&quot;kr&quot;\ * &quot;-&quot;_);_(@_)"/>
    <numFmt numFmtId="277" formatCode="&quot;$&quot;0.00"/>
    <numFmt numFmtId="278" formatCode="_-* #,##0_-;\-* #,##0_-;_-* &quot;-&quot;_-;_-@_-"/>
    <numFmt numFmtId="279" formatCode="_-* #,##0\ _P_t_s_-;\-* #,##0\ _P_t_s_-;_-* &quot;-&quot;\ _P_t_s_-;_-@_-"/>
    <numFmt numFmtId="280" formatCode="_-* #,##0.00\ _P_t_s_-;\-* #,##0.00\ _P_t_s_-;_-* &quot;-&quot;??\ _P_t_s_-;_-@_-"/>
    <numFmt numFmtId="281" formatCode="#,##0.00&quot; F&quot;_);\(#,##0.00&quot; F&quot;\)"/>
    <numFmt numFmtId="282" formatCode="#,##0&quot; F&quot;_);[Red]\(#,##0&quot; F&quot;\)"/>
    <numFmt numFmtId="283" formatCode="#,##0.00&quot; F&quot;_);[Red]\(#,##0.00&quot; F&quot;\)"/>
    <numFmt numFmtId="284" formatCode="#,##0&quot; $&quot;;[Red]\-#,##0&quot; $&quot;"/>
    <numFmt numFmtId="285" formatCode="#,##0.00&quot; $&quot;;\-#,##0.00&quot; $&quot;"/>
    <numFmt numFmtId="286" formatCode="#,##0&quot; $&quot;;\-#,##0&quot; $&quot;"/>
    <numFmt numFmtId="287" formatCode="_-* #,##0\ &quot;€&quot;_-;\-* #,##0\ &quot;€&quot;_-;_-* &quot;-&quot;\ &quot;€&quot;_-;_-@_-"/>
    <numFmt numFmtId="288" formatCode="_-* #,##0\ &quot;Pts&quot;_-;\-* #,##0\ &quot;Pts&quot;_-;_-* &quot;-&quot;\ &quot;Pts&quot;_-;_-@_-"/>
    <numFmt numFmtId="289" formatCode="_-* #,##0.00\ &quot;Pts&quot;_-;\-* #,##0.00\ &quot;Pts&quot;_-;_-* &quot;-&quot;??\ &quot;Pts&quot;_-;_-@_-"/>
    <numFmt numFmtId="290" formatCode="_(&quot;$&quot;* #,##0_);_(&quot;$&quot;* \(#,##0\);_(&quot;$&quot;* &quot;-&quot;_);_(@_)"/>
    <numFmt numFmtId="291" formatCode="0.0&quot; N&quot;"/>
    <numFmt numFmtId="292" formatCode="_(* #,##0,_);_(* \(#,##0,\);_(* &quot;-&quot;_);_(@_)"/>
    <numFmt numFmtId="293" formatCode="_(* #,##0,_);_(* \(#,##0,\);_(* \-_);_(@_)"/>
    <numFmt numFmtId="294" formatCode="_-* #,##0\ _d_._-;\-* #,##0\ _d_._-;_-* &quot;-&quot;\ _d_._-;_-@_-"/>
    <numFmt numFmtId="295" formatCode="_-* #,##0.00\ _d_._-;\-* #,##0.00\ _d_._-;_-* &quot;-&quot;??\ _d_._-;_-@_-"/>
    <numFmt numFmtId="296" formatCode="_-* #,##0\ _đ_._-;\-* #,##0\ _đ_._-;_-* &quot;-&quot;\ _đ_._-;_-@_-"/>
    <numFmt numFmtId="297" formatCode="_-* #,##0.00\ _đ_._-;\-* #,##0.00\ _đ_._-;_-* &quot;-&quot;??\ _đ_._-;_-@_-"/>
    <numFmt numFmtId="298" formatCode="_-* #,##0_d_._-;\-* #,##0_d_._-;_-* &quot;-&quot;_d_._-;_-@_-"/>
    <numFmt numFmtId="299" formatCode="_-* #,##0.00_d_._-;\-* #,##0.00_d_._-;_-* &quot;-&quot;??_d_._-;_-@_-"/>
    <numFmt numFmtId="300" formatCode="_-* #,##0.00_-;\-* #,##0.00_-;_-* &quot;-&quot;??_-;_-@_-"/>
    <numFmt numFmtId="301" formatCode="0.0000000%"/>
    <numFmt numFmtId="302" formatCode="0.000000000"/>
    <numFmt numFmtId="303" formatCode="0_)%;\(0\)%"/>
    <numFmt numFmtId="304" formatCode="_._._(* 0_)%;_._.* \(0\)%"/>
    <numFmt numFmtId="305" formatCode="_(0_)%;\(0\)%"/>
    <numFmt numFmtId="306" formatCode="0%_);\(0%\)"/>
    <numFmt numFmtId="307" formatCode="#,##0\ &quot;F&quot;;[Red]\-#,##0\ &quot;F&quot;"/>
    <numFmt numFmtId="308" formatCode="_-* #,##0\ _$_-;\-* #,##0\ _$_-;_-* &quot;-&quot;\ _$_-;_-@_-"/>
    <numFmt numFmtId="309" formatCode="_-* #,##0\ _$_-;\-* #,##0\ _$_-;_-* &quot;- &quot;_$_-;_-@_-"/>
    <numFmt numFmtId="310" formatCode="_(0.0_)%;\(0.0\)%"/>
    <numFmt numFmtId="311" formatCode="_._._(* 0.0_)%;_._.* \(0.0\)%"/>
    <numFmt numFmtId="312" formatCode="_(0.00_)%;\(0.00\)%"/>
    <numFmt numFmtId="313" formatCode="_._._(* 0.00_)%;_._.* \(0.00\)%"/>
    <numFmt numFmtId="314" formatCode="_(0.000_)%;\(0.000\)%"/>
    <numFmt numFmtId="315" formatCode="_._._(* 0.000_)%;_._.* \(0.000\)%"/>
    <numFmt numFmtId="316" formatCode="&quot;$&quot;#,\);\(&quot;$&quot;#,\)"/>
    <numFmt numFmtId="317" formatCode="\+0.0;\-0.0"/>
    <numFmt numFmtId="318" formatCode="\+0.0%;\-0.0%"/>
    <numFmt numFmtId="319" formatCode="#,##0______;;&quot;------------      &quot;"/>
    <numFmt numFmtId="320" formatCode="mm/dd/yy"/>
    <numFmt numFmtId="321" formatCode="_ * #,##0_ ;_ * \-#,##0_ ;_ * &quot;-&quot;??_ ;_ @_ "/>
    <numFmt numFmtId="322" formatCode="\g\ \=\ 0.0%;\g\ \=\ \-0.0%"/>
    <numFmt numFmtId="323" formatCode="_(* #,##0_);_(* \(#,##0\);_(* &quot;-&quot;_);@_)"/>
    <numFmt numFmtId="324" formatCode="&quot;$&quot;#,##0"/>
    <numFmt numFmtId="325" formatCode="0.0\x\ "/>
    <numFmt numFmtId="326" formatCode="#\ ##0&quot;zі&quot;_.00&quot;gr&quot;;\(#\ ##0.00\z\і\)"/>
    <numFmt numFmtId="327" formatCode="#\ ##0&quot;zі&quot;_.00&quot;gr&quot;;\(#\ ##0.00&quot;zі)&quot;"/>
    <numFmt numFmtId="328" formatCode="#\ ##0&quot;zі&quot;.00&quot;gr&quot;;\(#\ ##0&quot;zі&quot;.00&quot;gr&quot;\)"/>
    <numFmt numFmtId="329" formatCode="#\ ##0&quot;zі&quot;.00&quot;gr&quot;;\(#\ ##0&quot;zі&quot;.00&quot;gr)&quot;"/>
    <numFmt numFmtId="330" formatCode="&quot;$&quot;#,;\(&quot;$&quot;#,\)"/>
    <numFmt numFmtId="331" formatCode="#,##0.00\ &quot;F&quot;;[Red]\-#,##0.00\ &quot;F&quot;"/>
    <numFmt numFmtId="332" formatCode="_-* #,##0\ &quot;F&quot;_-;\-* #,##0\ &quot;F&quot;_-;_-* &quot;-&quot;\ &quot;F&quot;_-;_-@_-"/>
    <numFmt numFmtId="333" formatCode="#,##0&quot;£&quot;_);\(#,##0&quot;£&quot;\)"/>
    <numFmt numFmtId="334" formatCode="_-* #,##0.00\ _F_-;\-* #,##0.00\ _F_-;_-* &quot;-&quot;??\ _F_-;_-@_-"/>
    <numFmt numFmtId="335" formatCode="_-* #,##0.00\ &quot;F&quot;_-;\-* #,##0.00\ &quot;F&quot;_-;_-* &quot;-&quot;??\ &quot;F&quot;_-;_-@_-"/>
    <numFmt numFmtId="336" formatCode="#,##0&quot; F&quot;_);\(#,##0&quot; F&quot;\)"/>
    <numFmt numFmtId="337" formatCode="_-&quot;L.&quot;\ * #,##0_-;\-&quot;L.&quot;\ * #,##0_-;_-&quot;L.&quot;\ * &quot;-&quot;_-;_-@_-"/>
    <numFmt numFmtId="338" formatCode="_ * #,##0.00_)_?_ ;_ * \(#,##0.00\)_?_ ;_ * &quot;-&quot;??_)_?_ ;_ @_ "/>
    <numFmt numFmtId="339" formatCode="_(* #,##0_);_(* \(#,##0\);_(* &quot;-&quot;??_);_(@_)"/>
    <numFmt numFmtId="340" formatCode="_-* #,##0.00\ _T_L_-;\-* #,##0.00\ _T_L_-;_-* &quot;-&quot;??\ _T_L_-;_-@_-"/>
    <numFmt numFmtId="341" formatCode="&quot;P&quot;#,##0.00;\-&quot;P&quot;#,##0.00"/>
    <numFmt numFmtId="342" formatCode="_-&quot;P&quot;* #,##0_-;\-&quot;P&quot;* #,##0_-;_-&quot;P&quot;* &quot;-&quot;_-;_-@_-"/>
    <numFmt numFmtId="343" formatCode="yyyy"/>
    <numFmt numFmtId="344" formatCode="yyyy\ &quot;год&quot;"/>
    <numFmt numFmtId="345" formatCode="#,##0\ &quot;р.&quot;;\-#,##0\ &quot;р.&quot;"/>
    <numFmt numFmtId="346" formatCode="#,##0.00_ ;[Red]\-#,##0.00\ "/>
    <numFmt numFmtId="347" formatCode="0.00000000000"/>
    <numFmt numFmtId="348" formatCode="#,##0_ ;[Red]\-#,##0\ "/>
    <numFmt numFmtId="349" formatCode="&quot;Ј&quot;#,##0;\-&quot;Ј&quot;#,##0"/>
    <numFmt numFmtId="350" formatCode="0.0000000000"/>
    <numFmt numFmtId="351" formatCode="#,##0;[Red]\-#,##0"/>
    <numFmt numFmtId="352" formatCode="_-* #,##0.0_р_._-;\-* #,##0.0_р_._-;_-* &quot;-&quot;??_р_._-;_-@_-"/>
    <numFmt numFmtId="353" formatCode="_-* #,##0\ &quot;FB&quot;_-;\-* #,##0\ &quot;FB&quot;_-;_-* &quot;-&quot;\ &quot;FB&quot;_-;_-@_-"/>
    <numFmt numFmtId="354" formatCode="_-* #,##0.00\ _F_B_-;\-* #,##0.00\ _F_B_-;_-* &quot;-&quot;??\ _F_B_-;_-@_-"/>
    <numFmt numFmtId="355" formatCode="_-* #,##0.00_р_._-;\-* #,##0.00_р_._-;_-* \-??_р_._-;_-@_-"/>
    <numFmt numFmtId="356" formatCode="_-* #,##0\ _₽_-;\-* #,##0\ _₽_-;_-* &quot;-&quot;??\ _₽_-;_-@_-"/>
  </numFmts>
  <fonts count="29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894">
    <xf numFmtId="0" fontId="0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6" fillId="0" borderId="0"/>
    <xf numFmtId="0" fontId="6" fillId="0" borderId="0"/>
    <xf numFmtId="173" fontId="17" fillId="0" borderId="0"/>
    <xf numFmtId="0" fontId="17" fillId="0" borderId="0"/>
    <xf numFmtId="0" fontId="17" fillId="0" borderId="0"/>
    <xf numFmtId="174" fontId="20" fillId="0" borderId="0" applyFont="0" applyFill="0" applyBorder="0" applyAlignment="0" applyProtection="0"/>
    <xf numFmtId="0" fontId="21" fillId="0" borderId="0"/>
    <xf numFmtId="173" fontId="21" fillId="0" borderId="0"/>
    <xf numFmtId="0" fontId="21" fillId="0" borderId="0"/>
    <xf numFmtId="0" fontId="22" fillId="0" borderId="0"/>
    <xf numFmtId="0" fontId="21" fillId="0" borderId="0"/>
    <xf numFmtId="175" fontId="11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0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179" fontId="23" fillId="0" borderId="9"/>
    <xf numFmtId="0" fontId="24" fillId="0" borderId="0"/>
    <xf numFmtId="0" fontId="24" fillId="0" borderId="0"/>
    <xf numFmtId="180" fontId="11" fillId="0" borderId="0" applyFont="0" applyFill="0" applyBorder="0" applyAlignment="0" applyProtection="0"/>
    <xf numFmtId="181" fontId="25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1" fillId="0" borderId="0"/>
    <xf numFmtId="182" fontId="11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3" fontId="30" fillId="0" borderId="0">
      <protection locked="0"/>
    </xf>
    <xf numFmtId="173" fontId="31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173" fontId="31" fillId="0" borderId="0">
      <protection locked="0"/>
    </xf>
    <xf numFmtId="0" fontId="17" fillId="0" borderId="0"/>
    <xf numFmtId="0" fontId="6" fillId="0" borderId="0"/>
    <xf numFmtId="0" fontId="32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24" fillId="0" borderId="0">
      <alignment vertical="top"/>
    </xf>
    <xf numFmtId="0" fontId="24" fillId="0" borderId="0">
      <alignment vertical="top"/>
    </xf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173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6" fillId="0" borderId="0"/>
    <xf numFmtId="0" fontId="17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2" fillId="0" borderId="0"/>
    <xf numFmtId="173" fontId="32" fillId="0" borderId="0"/>
    <xf numFmtId="0" fontId="6" fillId="0" borderId="0"/>
    <xf numFmtId="0" fontId="33" fillId="0" borderId="0"/>
    <xf numFmtId="0" fontId="32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38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33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173" fontId="17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>
      <alignment vertical="top"/>
    </xf>
    <xf numFmtId="0" fontId="17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4" fillId="0" borderId="0"/>
    <xf numFmtId="0" fontId="17" fillId="0" borderId="0"/>
    <xf numFmtId="0" fontId="17" fillId="0" borderId="0"/>
    <xf numFmtId="173" fontId="17" fillId="0" borderId="0"/>
    <xf numFmtId="0" fontId="32" fillId="0" borderId="0"/>
    <xf numFmtId="0" fontId="33" fillId="0" borderId="0"/>
    <xf numFmtId="0" fontId="32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6" fillId="0" borderId="0"/>
    <xf numFmtId="0" fontId="6" fillId="0" borderId="0"/>
    <xf numFmtId="0" fontId="32" fillId="0" borderId="0"/>
    <xf numFmtId="173" fontId="32" fillId="0" borderId="0"/>
    <xf numFmtId="0" fontId="6" fillId="0" borderId="0"/>
    <xf numFmtId="0" fontId="32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24" fillId="0" borderId="0">
      <alignment vertical="top"/>
    </xf>
    <xf numFmtId="0" fontId="33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6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173" fontId="33" fillId="0" borderId="0"/>
    <xf numFmtId="0" fontId="17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3" fontId="32" fillId="0" borderId="0"/>
    <xf numFmtId="0" fontId="17" fillId="0" borderId="0"/>
    <xf numFmtId="0" fontId="32" fillId="0" borderId="0"/>
    <xf numFmtId="173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173" fontId="32" fillId="0" borderId="0"/>
    <xf numFmtId="0" fontId="6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33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3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21" fillId="0" borderId="0"/>
    <xf numFmtId="173" fontId="21" fillId="0" borderId="0"/>
    <xf numFmtId="0" fontId="21" fillId="0" borderId="0"/>
    <xf numFmtId="173" fontId="21" fillId="0" borderId="0"/>
    <xf numFmtId="0" fontId="6" fillId="0" borderId="0"/>
    <xf numFmtId="0" fontId="33" fillId="0" borderId="0"/>
    <xf numFmtId="0" fontId="33" fillId="0" borderId="0"/>
    <xf numFmtId="173" fontId="33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9" fillId="0" borderId="0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173" fontId="32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34" fillId="0" borderId="0"/>
    <xf numFmtId="0" fontId="6" fillId="0" borderId="0"/>
    <xf numFmtId="173" fontId="6" fillId="0" borderId="0"/>
    <xf numFmtId="0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6" fillId="0" borderId="0"/>
    <xf numFmtId="0" fontId="17" fillId="0" borderId="0"/>
    <xf numFmtId="0" fontId="33" fillId="0" borderId="0"/>
    <xf numFmtId="0" fontId="6" fillId="0" borderId="0"/>
    <xf numFmtId="0" fontId="17" fillId="0" borderId="0"/>
    <xf numFmtId="173" fontId="17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173" fontId="33" fillId="0" borderId="0"/>
    <xf numFmtId="173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7" fillId="0" borderId="0"/>
    <xf numFmtId="0" fontId="33" fillId="0" borderId="0"/>
    <xf numFmtId="173" fontId="33" fillId="0" borderId="0"/>
    <xf numFmtId="0" fontId="32" fillId="0" borderId="0"/>
    <xf numFmtId="173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6" fillId="0" borderId="0"/>
    <xf numFmtId="173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173" fontId="17" fillId="0" borderId="0"/>
    <xf numFmtId="173" fontId="17" fillId="0" borderId="0"/>
    <xf numFmtId="0" fontId="6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3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21" fillId="0" borderId="0"/>
    <xf numFmtId="173" fontId="21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173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21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173" fontId="17" fillId="0" borderId="0"/>
    <xf numFmtId="0" fontId="33" fillId="0" borderId="0"/>
    <xf numFmtId="0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22" fillId="0" borderId="0"/>
    <xf numFmtId="173" fontId="22" fillId="0" borderId="0"/>
    <xf numFmtId="173" fontId="37" fillId="0" borderId="0"/>
    <xf numFmtId="173" fontId="37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3" fontId="33" fillId="0" borderId="0"/>
    <xf numFmtId="0" fontId="17" fillId="0" borderId="0"/>
    <xf numFmtId="173" fontId="17" fillId="0" borderId="0"/>
    <xf numFmtId="0" fontId="33" fillId="0" borderId="0"/>
    <xf numFmtId="173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8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84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3" fontId="41" fillId="0" borderId="0">
      <protection locked="0"/>
    </xf>
    <xf numFmtId="173" fontId="43" fillId="0" borderId="0">
      <protection locked="0"/>
    </xf>
    <xf numFmtId="186" fontId="41" fillId="0" borderId="0">
      <protection locked="0"/>
    </xf>
    <xf numFmtId="186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3" fontId="41" fillId="0" borderId="0">
      <protection locked="0"/>
    </xf>
    <xf numFmtId="173" fontId="43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6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6" fontId="41" fillId="0" borderId="0">
      <protection locked="0"/>
    </xf>
    <xf numFmtId="0" fontId="41" fillId="0" borderId="12">
      <protection locked="0"/>
    </xf>
    <xf numFmtId="173" fontId="41" fillId="0" borderId="12">
      <protection locked="0"/>
    </xf>
    <xf numFmtId="173" fontId="43" fillId="0" borderId="12">
      <protection locked="0"/>
    </xf>
    <xf numFmtId="0" fontId="41" fillId="0" borderId="12">
      <protection locked="0"/>
    </xf>
    <xf numFmtId="173" fontId="41" fillId="0" borderId="12">
      <protection locked="0"/>
    </xf>
    <xf numFmtId="0" fontId="41" fillId="0" borderId="12">
      <protection locked="0"/>
    </xf>
    <xf numFmtId="173" fontId="42" fillId="0" borderId="12">
      <protection locked="0"/>
    </xf>
    <xf numFmtId="173" fontId="42" fillId="0" borderId="12">
      <protection locked="0"/>
    </xf>
    <xf numFmtId="173" fontId="41" fillId="0" borderId="12">
      <protection locked="0"/>
    </xf>
    <xf numFmtId="173" fontId="43" fillId="0" borderId="12">
      <protection locked="0"/>
    </xf>
    <xf numFmtId="0" fontId="17" fillId="0" borderId="0"/>
    <xf numFmtId="173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3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3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3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0" fontId="48" fillId="0" borderId="0"/>
    <xf numFmtId="189" fontId="11" fillId="0" borderId="0">
      <alignment horizontal="center"/>
    </xf>
    <xf numFmtId="190" fontId="49" fillId="0" borderId="0">
      <alignment horizontal="center"/>
    </xf>
    <xf numFmtId="171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1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3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3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3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3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3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2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3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3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3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3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3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3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3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3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3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3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3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3" fontId="59" fillId="37" borderId="0" applyNumberFormat="0" applyBorder="0" applyAlignment="0" applyProtection="0"/>
    <xf numFmtId="0" fontId="57" fillId="16" borderId="0" applyNumberFormat="0" applyBorder="0" applyAlignment="0" applyProtection="0"/>
    <xf numFmtId="193" fontId="60" fillId="0" borderId="0" applyFont="0" applyFill="0" applyBorder="0">
      <alignment horizontal="center"/>
    </xf>
    <xf numFmtId="0" fontId="61" fillId="0" borderId="0">
      <alignment horizontal="right"/>
    </xf>
    <xf numFmtId="194" fontId="53" fillId="0" borderId="0" applyFont="0" applyFill="0" applyBorder="0" applyAlignment="0" applyProtection="0"/>
    <xf numFmtId="195" fontId="53" fillId="0" borderId="0" applyFont="0" applyFill="0" applyBorder="0" applyAlignment="0" applyProtection="0"/>
    <xf numFmtId="181" fontId="26" fillId="0" borderId="0">
      <protection locked="0"/>
    </xf>
    <xf numFmtId="181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3" fontId="54" fillId="40" borderId="0" applyNumberFormat="0" applyBorder="0" applyAlignment="0" applyProtection="0"/>
    <xf numFmtId="0" fontId="54" fillId="41" borderId="0" applyNumberFormat="0" applyBorder="0" applyAlignment="0" applyProtection="0"/>
    <xf numFmtId="173" fontId="54" fillId="41" borderId="0" applyNumberFormat="0" applyBorder="0" applyAlignment="0" applyProtection="0"/>
    <xf numFmtId="0" fontId="57" fillId="42" borderId="0" applyNumberFormat="0" applyBorder="0" applyAlignment="0" applyProtection="0"/>
    <xf numFmtId="173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3" fontId="54" fillId="45" borderId="0" applyNumberFormat="0" applyBorder="0" applyAlignment="0" applyProtection="0"/>
    <xf numFmtId="0" fontId="54" fillId="46" borderId="0" applyNumberFormat="0" applyBorder="0" applyAlignment="0" applyProtection="0"/>
    <xf numFmtId="173" fontId="54" fillId="46" borderId="0" applyNumberFormat="0" applyBorder="0" applyAlignment="0" applyProtection="0"/>
    <xf numFmtId="0" fontId="57" fillId="46" borderId="0" applyNumberFormat="0" applyBorder="0" applyAlignment="0" applyProtection="0"/>
    <xf numFmtId="173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3" fontId="54" fillId="48" borderId="0" applyNumberFormat="0" applyBorder="0" applyAlignment="0" applyProtection="0"/>
    <xf numFmtId="0" fontId="54" fillId="49" borderId="0" applyNumberFormat="0" applyBorder="0" applyAlignment="0" applyProtection="0"/>
    <xf numFmtId="173" fontId="54" fillId="49" borderId="0" applyNumberFormat="0" applyBorder="0" applyAlignment="0" applyProtection="0"/>
    <xf numFmtId="0" fontId="57" fillId="49" borderId="0" applyNumberFormat="0" applyBorder="0" applyAlignment="0" applyProtection="0"/>
    <xf numFmtId="173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3" fontId="54" fillId="51" borderId="0" applyNumberFormat="0" applyBorder="0" applyAlignment="0" applyProtection="0"/>
    <xf numFmtId="0" fontId="54" fillId="51" borderId="0" applyNumberFormat="0" applyBorder="0" applyAlignment="0" applyProtection="0"/>
    <xf numFmtId="173" fontId="54" fillId="51" borderId="0" applyNumberFormat="0" applyBorder="0" applyAlignment="0" applyProtection="0"/>
    <xf numFmtId="0" fontId="57" fillId="41" borderId="0" applyNumberFormat="0" applyBorder="0" applyAlignment="0" applyProtection="0"/>
    <xf numFmtId="173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3" fontId="54" fillId="52" borderId="0" applyNumberFormat="0" applyBorder="0" applyAlignment="0" applyProtection="0"/>
    <xf numFmtId="0" fontId="54" fillId="53" borderId="0" applyNumberFormat="0" applyBorder="0" applyAlignment="0" applyProtection="0"/>
    <xf numFmtId="173" fontId="54" fillId="53" borderId="0" applyNumberFormat="0" applyBorder="0" applyAlignment="0" applyProtection="0"/>
    <xf numFmtId="0" fontId="57" fillId="42" borderId="0" applyNumberFormat="0" applyBorder="0" applyAlignment="0" applyProtection="0"/>
    <xf numFmtId="173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3" fontId="54" fillId="55" borderId="0" applyNumberFormat="0" applyBorder="0" applyAlignment="0" applyProtection="0"/>
    <xf numFmtId="0" fontId="54" fillId="56" borderId="0" applyNumberFormat="0" applyBorder="0" applyAlignment="0" applyProtection="0"/>
    <xf numFmtId="173" fontId="54" fillId="56" borderId="0" applyNumberFormat="0" applyBorder="0" applyAlignment="0" applyProtection="0"/>
    <xf numFmtId="0" fontId="57" fillId="57" borderId="0" applyNumberFormat="0" applyBorder="0" applyAlignment="0" applyProtection="0"/>
    <xf numFmtId="173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1" fillId="49" borderId="0"/>
    <xf numFmtId="0" fontId="67" fillId="49" borderId="0"/>
    <xf numFmtId="0" fontId="67" fillId="49" borderId="0"/>
    <xf numFmtId="173" fontId="67" fillId="49" borderId="0"/>
    <xf numFmtId="0" fontId="69" fillId="49" borderId="0"/>
    <xf numFmtId="173" fontId="70" fillId="49" borderId="0"/>
    <xf numFmtId="0" fontId="71" fillId="49" borderId="0"/>
    <xf numFmtId="0" fontId="71" fillId="26" borderId="0"/>
    <xf numFmtId="0" fontId="11" fillId="49" borderId="0"/>
    <xf numFmtId="173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3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196" fontId="80" fillId="0" borderId="4" applyAlignment="0" applyProtection="0"/>
    <xf numFmtId="0" fontId="81" fillId="0" borderId="0"/>
    <xf numFmtId="197" fontId="82" fillId="0" borderId="0">
      <alignment horizontal="right"/>
    </xf>
    <xf numFmtId="198" fontId="82" fillId="0" borderId="0">
      <alignment horizontal="right" vertical="center"/>
    </xf>
    <xf numFmtId="197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199" fontId="85" fillId="4" borderId="0">
      <alignment horizontal="right" vertical="center"/>
    </xf>
    <xf numFmtId="200" fontId="85" fillId="4" borderId="0">
      <alignment horizontal="right"/>
    </xf>
    <xf numFmtId="201" fontId="85" fillId="0" borderId="0">
      <alignment horizontal="right" vertical="center"/>
    </xf>
    <xf numFmtId="0" fontId="86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173" fontId="24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05" fontId="17" fillId="0" borderId="0" applyFill="0" applyBorder="0" applyAlignment="0"/>
    <xf numFmtId="206" fontId="1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172" fontId="87" fillId="0" borderId="0" applyFill="0" applyBorder="0" applyAlignment="0"/>
    <xf numFmtId="172" fontId="8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207" fontId="88" fillId="0" borderId="0" applyFill="0" applyBorder="0" applyAlignment="0"/>
    <xf numFmtId="208" fontId="88" fillId="0" borderId="0" applyFill="0" applyBorder="0" applyAlignment="0"/>
    <xf numFmtId="203" fontId="69" fillId="0" borderId="0" applyFill="0" applyBorder="0" applyAlignment="0"/>
    <xf numFmtId="203" fontId="69" fillId="0" borderId="0" applyFill="0" applyBorder="0" applyAlignment="0"/>
    <xf numFmtId="203" fontId="67" fillId="0" borderId="0" applyFill="0" applyBorder="0" applyAlignment="0"/>
    <xf numFmtId="203" fontId="69" fillId="0" borderId="0" applyFill="0" applyBorder="0" applyAlignment="0"/>
    <xf numFmtId="209" fontId="88" fillId="0" borderId="0" applyFill="0" applyBorder="0" applyAlignment="0"/>
    <xf numFmtId="210" fontId="88" fillId="0" borderId="0" applyFill="0" applyBorder="0" applyAlignment="0"/>
    <xf numFmtId="211" fontId="69" fillId="0" borderId="0" applyFill="0" applyBorder="0" applyAlignment="0"/>
    <xf numFmtId="211" fontId="69" fillId="0" borderId="0" applyFill="0" applyBorder="0" applyAlignment="0"/>
    <xf numFmtId="211" fontId="67" fillId="0" borderId="0" applyFill="0" applyBorder="0" applyAlignment="0"/>
    <xf numFmtId="211" fontId="69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16" fontId="32" fillId="61" borderId="10">
      <alignment vertical="center"/>
    </xf>
    <xf numFmtId="217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18" fontId="32" fillId="61" borderId="10">
      <alignment vertical="center"/>
    </xf>
    <xf numFmtId="219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3" fontId="95" fillId="0" borderId="1">
      <alignment horizontal="left" wrapText="1"/>
    </xf>
    <xf numFmtId="173" fontId="96" fillId="0" borderId="1">
      <alignment horizontal="left" wrapText="1"/>
    </xf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1" fontId="17" fillId="0" borderId="0" applyFont="0" applyFill="0" applyBorder="0" applyAlignment="0" applyProtection="0"/>
    <xf numFmtId="222" fontId="97" fillId="0" borderId="0" applyFont="0" applyFill="0" applyBorder="0" applyAlignment="0" applyProtection="0"/>
    <xf numFmtId="222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3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2" fontId="6" fillId="0" borderId="0" applyFont="0" applyFill="0" applyBorder="0" applyAlignment="0" applyProtection="0"/>
    <xf numFmtId="213" fontId="54" fillId="0" borderId="0" applyFill="0" applyBorder="0" applyAlignment="0" applyProtection="0"/>
    <xf numFmtId="202" fontId="87" fillId="0" borderId="0" applyFont="0" applyFill="0" applyBorder="0" applyAlignment="0" applyProtection="0"/>
    <xf numFmtId="202" fontId="87" fillId="0" borderId="0" applyFont="0" applyFill="0" applyBorder="0" applyAlignment="0" applyProtection="0"/>
    <xf numFmtId="202" fontId="87" fillId="0" borderId="0" applyFont="0" applyFill="0" applyBorder="0" applyAlignment="0" applyProtection="0"/>
    <xf numFmtId="225" fontId="100" fillId="0" borderId="0" applyFont="0" applyFill="0" applyBorder="0" applyAlignment="0" applyProtection="0">
      <alignment horizontal="center"/>
    </xf>
    <xf numFmtId="226" fontId="101" fillId="0" borderId="0" applyFont="0" applyFill="0" applyBorder="0" applyAlignment="0" applyProtection="0"/>
    <xf numFmtId="227" fontId="76" fillId="0" borderId="0" applyFont="0" applyFill="0" applyBorder="0" applyAlignment="0" applyProtection="0"/>
    <xf numFmtId="228" fontId="102" fillId="0" borderId="0" applyFont="0" applyFill="0" applyBorder="0" applyAlignment="0" applyProtection="0"/>
    <xf numFmtId="229" fontId="76" fillId="0" borderId="0" applyFont="0" applyFill="0" applyBorder="0" applyAlignment="0" applyProtection="0"/>
    <xf numFmtId="230" fontId="102" fillId="0" borderId="0" applyFont="0" applyFill="0" applyBorder="0" applyAlignment="0" applyProtection="0"/>
    <xf numFmtId="231" fontId="7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232" fontId="38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103" fillId="0" borderId="0" applyFont="0" applyFill="0" applyBorder="0" applyAlignment="0" applyProtection="0"/>
    <xf numFmtId="20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232" fontId="3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234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5" fontId="107" fillId="0" borderId="0" applyFill="0" applyBorder="0" applyProtection="0"/>
    <xf numFmtId="236" fontId="101" fillId="0" borderId="0" applyFont="0" applyFill="0" applyBorder="0" applyAlignment="0" applyProtection="0"/>
    <xf numFmtId="237" fontId="108" fillId="0" borderId="0" applyFill="0" applyBorder="0" applyProtection="0"/>
    <xf numFmtId="237" fontId="108" fillId="0" borderId="25" applyFill="0" applyProtection="0"/>
    <xf numFmtId="237" fontId="108" fillId="0" borderId="12" applyFill="0" applyProtection="0"/>
    <xf numFmtId="3" fontId="109" fillId="0" borderId="26" applyNumberFormat="0" applyAlignment="0">
      <alignment vertical="center"/>
    </xf>
    <xf numFmtId="238" fontId="17" fillId="0" borderId="0" applyFont="0" applyFill="0" applyBorder="0" applyAlignment="0" applyProtection="0"/>
    <xf numFmtId="205" fontId="97" fillId="0" borderId="0" applyFont="0" applyFill="0" applyBorder="0" applyAlignment="0" applyProtection="0"/>
    <xf numFmtId="205" fontId="98" fillId="0" borderId="0" applyFont="0" applyFill="0" applyBorder="0" applyAlignment="0" applyProtection="0"/>
    <xf numFmtId="239" fontId="17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17" fillId="0" borderId="0" applyFont="0" applyFill="0" applyBorder="0" applyAlignment="0" applyProtection="0"/>
    <xf numFmtId="242" fontId="53" fillId="0" borderId="0" applyFont="0" applyFill="0" applyBorder="0" applyAlignment="0" applyProtection="0"/>
    <xf numFmtId="243" fontId="54" fillId="0" borderId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185" fontId="110" fillId="0" borderId="27" applyBorder="0"/>
    <xf numFmtId="203" fontId="6" fillId="0" borderId="0" applyFont="0" applyFill="0" applyBorder="0" applyAlignment="0" applyProtection="0"/>
    <xf numFmtId="203" fontId="54" fillId="0" borderId="0" applyFill="0" applyBorder="0" applyAlignment="0" applyProtection="0"/>
    <xf numFmtId="204" fontId="87" fillId="0" borderId="0" applyFont="0" applyFill="0" applyBorder="0" applyAlignment="0" applyProtection="0"/>
    <xf numFmtId="204" fontId="87" fillId="0" borderId="0" applyFont="0" applyFill="0" applyBorder="0" applyAlignment="0" applyProtection="0"/>
    <xf numFmtId="204" fontId="87" fillId="0" borderId="0" applyFont="0" applyFill="0" applyBorder="0" applyAlignment="0" applyProtection="0"/>
    <xf numFmtId="244" fontId="102" fillId="0" borderId="0" applyFont="0" applyFill="0" applyBorder="0" applyAlignment="0" applyProtection="0"/>
    <xf numFmtId="245" fontId="76" fillId="0" borderId="0" applyFont="0" applyFill="0" applyBorder="0" applyAlignment="0" applyProtection="0"/>
    <xf numFmtId="246" fontId="102" fillId="0" borderId="0" applyFont="0" applyFill="0" applyBorder="0" applyAlignment="0" applyProtection="0"/>
    <xf numFmtId="247" fontId="76" fillId="0" borderId="0" applyFont="0" applyFill="0" applyBorder="0" applyAlignment="0" applyProtection="0"/>
    <xf numFmtId="248" fontId="102" fillId="0" borderId="0" applyFont="0" applyFill="0" applyBorder="0" applyAlignment="0" applyProtection="0"/>
    <xf numFmtId="249" fontId="76" fillId="0" borderId="0" applyFont="0" applyFill="0" applyBorder="0" applyAlignment="0" applyProtection="0"/>
    <xf numFmtId="44" fontId="11" fillId="0" borderId="0" applyFont="0" applyFill="0" applyBorder="0" applyAlignment="0" applyProtection="0"/>
    <xf numFmtId="250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2" fontId="36" fillId="0" borderId="0">
      <protection locked="0"/>
    </xf>
    <xf numFmtId="215" fontId="67" fillId="0" borderId="0" applyFont="0" applyFill="0" applyBorder="0" applyAlignment="0" applyProtection="0"/>
    <xf numFmtId="253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1" fillId="48" borderId="0"/>
    <xf numFmtId="0" fontId="67" fillId="48" borderId="0"/>
    <xf numFmtId="0" fontId="67" fillId="48" borderId="0"/>
    <xf numFmtId="173" fontId="67" fillId="48" borderId="0"/>
    <xf numFmtId="0" fontId="69" fillId="48" borderId="0"/>
    <xf numFmtId="173" fontId="70" fillId="48" borderId="0"/>
    <xf numFmtId="0" fontId="71" fillId="66" borderId="0"/>
    <xf numFmtId="0" fontId="71" fillId="67" borderId="0"/>
    <xf numFmtId="0" fontId="11" fillId="66" borderId="0"/>
    <xf numFmtId="173" fontId="72" fillId="66" borderId="0"/>
    <xf numFmtId="254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5" fontId="17" fillId="0" borderId="0" applyFont="0" applyFill="0" applyBorder="0" applyAlignment="0" applyProtection="0"/>
    <xf numFmtId="256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0" fontId="115" fillId="0" borderId="29" applyNumberFormat="0" applyFill="0" applyAlignment="0" applyProtection="0"/>
    <xf numFmtId="257" fontId="54" fillId="0" borderId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8" fontId="116" fillId="0" borderId="8" applyFill="0">
      <alignment horizontal="centerContinuous"/>
    </xf>
    <xf numFmtId="259" fontId="117" fillId="0" borderId="8" applyFill="0" applyBorder="0" applyAlignment="0">
      <alignment horizontal="centerContinuous"/>
    </xf>
    <xf numFmtId="14" fontId="86" fillId="0" borderId="0" applyFill="0" applyBorder="0" applyAlignment="0"/>
    <xf numFmtId="173" fontId="17" fillId="68" borderId="0" applyFont="0" applyFill="0" applyBorder="0" applyAlignment="0" applyProtection="0"/>
    <xf numFmtId="260" fontId="54" fillId="0" borderId="0" applyFill="0" applyBorder="0" applyAlignment="0" applyProtection="0"/>
    <xf numFmtId="173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4" fontId="17" fillId="68" borderId="0" applyFont="0" applyFill="0" applyBorder="0" applyAlignment="0" applyProtection="0"/>
    <xf numFmtId="261" fontId="108" fillId="0" borderId="0" applyFill="0" applyBorder="0" applyProtection="0"/>
    <xf numFmtId="261" fontId="108" fillId="0" borderId="25" applyFill="0" applyProtection="0"/>
    <xf numFmtId="261" fontId="108" fillId="0" borderId="12" applyFill="0" applyProtection="0"/>
    <xf numFmtId="261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2" fontId="119" fillId="0" borderId="0" applyFont="0" applyFill="0" applyBorder="0" applyAlignment="0" applyProtection="0"/>
    <xf numFmtId="263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3" fontId="121" fillId="69" borderId="0" applyNumberFormat="0" applyBorder="0" applyAlignment="0" applyProtection="0"/>
    <xf numFmtId="0" fontId="121" fillId="70" borderId="0" applyNumberFormat="0" applyBorder="0" applyAlignment="0" applyProtection="0"/>
    <xf numFmtId="173" fontId="121" fillId="70" borderId="0" applyNumberFormat="0" applyBorder="0" applyAlignment="0" applyProtection="0"/>
    <xf numFmtId="0" fontId="121" fillId="71" borderId="0" applyNumberFormat="0" applyBorder="0" applyAlignment="0" applyProtection="0"/>
    <xf numFmtId="173" fontId="121" fillId="71" borderId="0" applyNumberFormat="0" applyBorder="0" applyAlignment="0" applyProtection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122" fillId="0" borderId="0" applyNumberFormat="0" applyAlignment="0">
      <alignment horizontal="left"/>
    </xf>
    <xf numFmtId="264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5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66" fontId="128" fillId="0" borderId="0" applyFill="0" applyBorder="0" applyProtection="0"/>
    <xf numFmtId="0" fontId="129" fillId="64" borderId="32" applyAlignment="0" applyProtection="0"/>
    <xf numFmtId="267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68" fontId="132" fillId="59" borderId="33" applyAlignment="0">
      <protection locked="0"/>
    </xf>
    <xf numFmtId="267" fontId="111" fillId="59" borderId="33" applyAlignment="0">
      <protection locked="0"/>
    </xf>
    <xf numFmtId="267" fontId="132" fillId="59" borderId="34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32" fillId="59" borderId="34" applyAlignment="0">
      <protection locked="0"/>
    </xf>
    <xf numFmtId="267" fontId="86" fillId="0" borderId="0" applyFill="0" applyBorder="0" applyAlignment="0" applyProtection="0"/>
    <xf numFmtId="269" fontId="24" fillId="0" borderId="0" applyFill="0" applyBorder="0" applyAlignment="0" applyProtection="0"/>
    <xf numFmtId="270" fontId="86" fillId="0" borderId="0" applyFill="0" applyBorder="0" applyAlignment="0" applyProtection="0"/>
    <xf numFmtId="0" fontId="23" fillId="0" borderId="35" applyNumberFormat="0" applyFont="0" applyAlignment="0" applyProtection="0"/>
    <xf numFmtId="0" fontId="11" fillId="0" borderId="12" applyNumberFormat="0" applyFont="0" applyAlignment="0" applyProtection="0"/>
    <xf numFmtId="0" fontId="23" fillId="25" borderId="0" applyNumberFormat="0" applyFont="0" applyBorder="0" applyAlignment="0" applyProtection="0"/>
    <xf numFmtId="271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2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1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3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3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67" fontId="130" fillId="0" borderId="0">
      <alignment horizontal="left" vertical="top"/>
    </xf>
    <xf numFmtId="267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1" fontId="25" fillId="0" borderId="0">
      <protection locked="0"/>
    </xf>
    <xf numFmtId="0" fontId="11" fillId="0" borderId="0"/>
    <xf numFmtId="181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3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3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3" fontId="17" fillId="2" borderId="1" applyNumberFormat="0" applyFont="0" applyAlignment="0">
      <protection locked="0"/>
    </xf>
    <xf numFmtId="273" fontId="17" fillId="2" borderId="1" applyNumberFormat="0" applyFont="0" applyAlignment="0">
      <protection locked="0"/>
    </xf>
    <xf numFmtId="273" fontId="17" fillId="2" borderId="1" applyNumberFormat="0" applyFont="0" applyAlignment="0">
      <protection locked="0"/>
    </xf>
    <xf numFmtId="0" fontId="153" fillId="0" borderId="1"/>
    <xf numFmtId="273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4" fontId="24" fillId="0" borderId="0" applyFont="0" applyFill="0" applyBorder="0" applyAlignment="0" applyProtection="0"/>
    <xf numFmtId="275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3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3" fontId="158" fillId="0" borderId="0">
      <alignment vertical="center"/>
    </xf>
    <xf numFmtId="276" fontId="159" fillId="0" borderId="0" applyFont="0" applyFill="0" applyBorder="0" applyAlignment="0" applyProtection="0"/>
    <xf numFmtId="277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3" fontId="161" fillId="0" borderId="0" applyProtection="0">
      <alignment vertical="center"/>
      <protection locked="0"/>
    </xf>
    <xf numFmtId="173" fontId="161" fillId="0" borderId="0" applyProtection="0">
      <alignment vertical="center"/>
      <protection locked="0"/>
    </xf>
    <xf numFmtId="173" fontId="162" fillId="0" borderId="0" applyProtection="0">
      <alignment vertical="center"/>
      <protection locked="0"/>
    </xf>
    <xf numFmtId="173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3" fontId="161" fillId="0" borderId="0" applyNumberFormat="0" applyProtection="0">
      <alignment vertical="top"/>
      <protection locked="0"/>
    </xf>
    <xf numFmtId="173" fontId="161" fillId="0" borderId="0" applyNumberFormat="0" applyProtection="0">
      <alignment vertical="top"/>
      <protection locked="0"/>
    </xf>
    <xf numFmtId="173" fontId="162" fillId="0" borderId="0" applyNumberFormat="0" applyProtection="0">
      <alignment vertical="top"/>
      <protection locked="0"/>
    </xf>
    <xf numFmtId="173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3" fontId="164" fillId="0" borderId="43" applyAlignment="0"/>
    <xf numFmtId="173" fontId="164" fillId="0" borderId="43" applyAlignment="0"/>
    <xf numFmtId="173" fontId="165" fillId="0" borderId="43" applyAlignment="0"/>
    <xf numFmtId="173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1" fillId="0" borderId="19" applyNumberFormat="0" applyFont="0" applyFill="0" applyAlignment="0" applyProtection="0"/>
    <xf numFmtId="173" fontId="11" fillId="0" borderId="19" applyNumberFormat="0" applyFont="0" applyFill="0" applyAlignment="0" applyProtection="0"/>
    <xf numFmtId="278" fontId="173" fillId="0" borderId="0" applyFont="0" applyFill="0" applyBorder="0" applyAlignment="0" applyProtection="0"/>
    <xf numFmtId="279" fontId="17" fillId="0" borderId="0" applyFont="0" applyFill="0" applyBorder="0" applyAlignment="0" applyProtection="0"/>
    <xf numFmtId="280" fontId="17" fillId="0" borderId="0" applyFont="0" applyFill="0" applyBorder="0" applyAlignment="0" applyProtection="0"/>
    <xf numFmtId="216" fontId="17" fillId="0" borderId="0" applyFont="0" applyFill="0" applyBorder="0" applyAlignment="0" applyProtection="0"/>
    <xf numFmtId="233" fontId="17" fillId="0" borderId="0" applyFont="0" applyFill="0" applyBorder="0" applyAlignment="0" applyProtection="0"/>
    <xf numFmtId="281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9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90" fontId="17" fillId="0" borderId="0" applyFont="0" applyFill="0" applyBorder="0" applyAlignment="0" applyProtection="0"/>
    <xf numFmtId="251" fontId="17" fillId="0" borderId="0" applyFont="0" applyFill="0" applyBorder="0" applyAlignment="0" applyProtection="0"/>
    <xf numFmtId="291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56" fontId="17" fillId="0" borderId="0"/>
    <xf numFmtId="256" fontId="17" fillId="0" borderId="0"/>
    <xf numFmtId="256" fontId="17" fillId="0" borderId="0"/>
    <xf numFmtId="256" fontId="17" fillId="0" borderId="0"/>
    <xf numFmtId="256" fontId="17" fillId="0" borderId="0"/>
    <xf numFmtId="256" fontId="17" fillId="0" borderId="0"/>
    <xf numFmtId="0" fontId="11" fillId="0" borderId="0"/>
    <xf numFmtId="0" fontId="11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3" fontId="17" fillId="0" borderId="0"/>
    <xf numFmtId="0" fontId="17" fillId="0" borderId="0"/>
    <xf numFmtId="0" fontId="180" fillId="0" borderId="0"/>
    <xf numFmtId="173" fontId="180" fillId="0" borderId="0"/>
    <xf numFmtId="173" fontId="181" fillId="0" borderId="0"/>
    <xf numFmtId="0" fontId="3" fillId="0" borderId="0"/>
    <xf numFmtId="0" fontId="11" fillId="0" borderId="0"/>
    <xf numFmtId="173" fontId="3" fillId="0" borderId="0"/>
    <xf numFmtId="173" fontId="3" fillId="0" borderId="0"/>
    <xf numFmtId="173" fontId="54" fillId="0" borderId="0"/>
    <xf numFmtId="0" fontId="3" fillId="0" borderId="0"/>
    <xf numFmtId="173" fontId="3" fillId="0" borderId="0"/>
    <xf numFmtId="0" fontId="3" fillId="0" borderId="0"/>
    <xf numFmtId="173" fontId="11" fillId="0" borderId="0"/>
    <xf numFmtId="173" fontId="11" fillId="0" borderId="0"/>
    <xf numFmtId="173" fontId="11" fillId="0" borderId="0"/>
    <xf numFmtId="0" fontId="17" fillId="0" borderId="0"/>
    <xf numFmtId="0" fontId="54" fillId="0" borderId="0"/>
    <xf numFmtId="173" fontId="54" fillId="0" borderId="0"/>
    <xf numFmtId="0" fontId="11" fillId="0" borderId="0"/>
    <xf numFmtId="0" fontId="3" fillId="0" borderId="0"/>
    <xf numFmtId="173" fontId="3" fillId="0" borderId="0"/>
    <xf numFmtId="0" fontId="3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3" fillId="0" borderId="0"/>
    <xf numFmtId="173" fontId="54" fillId="0" borderId="0"/>
    <xf numFmtId="0" fontId="11" fillId="0" borderId="0"/>
    <xf numFmtId="173" fontId="11" fillId="0" borderId="0"/>
    <xf numFmtId="0" fontId="11" fillId="0" borderId="0"/>
    <xf numFmtId="0" fontId="3" fillId="0" borderId="0"/>
    <xf numFmtId="0" fontId="99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61" fillId="0" borderId="0"/>
    <xf numFmtId="0" fontId="182" fillId="0" borderId="0"/>
    <xf numFmtId="173" fontId="183" fillId="0" borderId="0"/>
    <xf numFmtId="173" fontId="184" fillId="0" borderId="0"/>
    <xf numFmtId="173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4" fontId="69" fillId="0" borderId="0"/>
    <xf numFmtId="0" fontId="6" fillId="0" borderId="0"/>
    <xf numFmtId="0" fontId="11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2" fontId="17" fillId="68" borderId="0"/>
    <xf numFmtId="293" fontId="17" fillId="77" borderId="0"/>
    <xf numFmtId="292" fontId="17" fillId="68" borderId="0"/>
    <xf numFmtId="292" fontId="17" fillId="68" borderId="0"/>
    <xf numFmtId="294" fontId="11" fillId="0" borderId="0" applyFont="0" applyFill="0" applyBorder="0" applyAlignment="0" applyProtection="0"/>
    <xf numFmtId="295" fontId="11" fillId="0" borderId="0" applyFont="0" applyFill="0" applyBorder="0" applyAlignment="0" applyProtection="0"/>
    <xf numFmtId="296" fontId="11" fillId="0" borderId="0" applyFont="0" applyFill="0" applyBorder="0" applyAlignment="0" applyProtection="0"/>
    <xf numFmtId="297" fontId="11" fillId="0" borderId="0" applyFont="0" applyFill="0" applyBorder="0" applyAlignment="0" applyProtection="0"/>
    <xf numFmtId="296" fontId="11" fillId="0" borderId="0" applyFont="0" applyFill="0" applyBorder="0" applyAlignment="0" applyProtection="0"/>
    <xf numFmtId="298" fontId="11" fillId="0" borderId="0" applyFont="0" applyFill="0" applyBorder="0" applyAlignment="0" applyProtection="0"/>
    <xf numFmtId="299" fontId="11" fillId="0" borderId="0" applyFont="0" applyFill="0" applyBorder="0" applyAlignment="0" applyProtection="0"/>
    <xf numFmtId="300" fontId="17" fillId="0" borderId="0" applyFont="0" applyFill="0" applyBorder="0" applyAlignment="0" applyProtection="0"/>
    <xf numFmtId="278" fontId="17" fillId="0" borderId="0" applyFont="0" applyFill="0" applyBorder="0" applyAlignment="0" applyProtection="0"/>
    <xf numFmtId="181" fontId="26" fillId="0" borderId="0">
      <protection locked="0"/>
    </xf>
    <xf numFmtId="181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3" fontId="187" fillId="0" borderId="0" applyFont="0" applyFill="0" applyBorder="0" applyAlignment="0" applyProtection="0"/>
    <xf numFmtId="301" fontId="188" fillId="0" borderId="0" applyFont="0" applyFill="0" applyBorder="0" applyAlignment="0" applyProtection="0"/>
    <xf numFmtId="0" fontId="38" fillId="0" borderId="0"/>
    <xf numFmtId="173" fontId="38" fillId="0" borderId="0"/>
    <xf numFmtId="173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3" fontId="182" fillId="63" borderId="0" applyFill="0" applyBorder="0" applyProtection="0">
      <alignment horizontal="center"/>
    </xf>
    <xf numFmtId="0" fontId="191" fillId="0" borderId="0"/>
    <xf numFmtId="173" fontId="191" fillId="0" borderId="0"/>
    <xf numFmtId="302" fontId="36" fillId="78" borderId="10"/>
    <xf numFmtId="0" fontId="192" fillId="68" borderId="0"/>
    <xf numFmtId="0" fontId="192" fillId="77" borderId="0"/>
    <xf numFmtId="173" fontId="193" fillId="68" borderId="0"/>
    <xf numFmtId="303" fontId="91" fillId="0" borderId="0" applyFont="0" applyFill="0" applyBorder="0" applyAlignment="0" applyProtection="0"/>
    <xf numFmtId="304" fontId="101" fillId="0" borderId="0" applyFont="0" applyFill="0" applyBorder="0" applyAlignment="0" applyProtection="0"/>
    <xf numFmtId="305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54" fillId="0" borderId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7" fontId="17" fillId="0" borderId="0" applyFont="0" applyFill="0" applyBorder="0" applyAlignment="0" applyProtection="0"/>
    <xf numFmtId="209" fontId="88" fillId="0" borderId="0" applyFont="0" applyFill="0" applyBorder="0" applyAlignment="0" applyProtection="0"/>
    <xf numFmtId="210" fontId="54" fillId="0" borderId="0" applyFill="0" applyBorder="0" applyAlignment="0" applyProtection="0"/>
    <xf numFmtId="211" fontId="69" fillId="0" borderId="0" applyFont="0" applyFill="0" applyBorder="0" applyAlignment="0" applyProtection="0"/>
    <xf numFmtId="211" fontId="69" fillId="0" borderId="0" applyFont="0" applyFill="0" applyBorder="0" applyAlignment="0" applyProtection="0"/>
    <xf numFmtId="211" fontId="67" fillId="0" borderId="0" applyFont="0" applyFill="0" applyBorder="0" applyAlignment="0" applyProtection="0"/>
    <xf numFmtId="211" fontId="69" fillId="0" borderId="0" applyFont="0" applyFill="0" applyBorder="0" applyAlignment="0" applyProtection="0"/>
    <xf numFmtId="308" fontId="88" fillId="0" borderId="0" applyFont="0" applyFill="0" applyBorder="0" applyAlignment="0" applyProtection="0"/>
    <xf numFmtId="309" fontId="54" fillId="0" borderId="0" applyFill="0" applyBorder="0" applyAlignment="0" applyProtection="0"/>
    <xf numFmtId="234" fontId="87" fillId="0" borderId="0" applyFont="0" applyFill="0" applyBorder="0" applyAlignment="0" applyProtection="0"/>
    <xf numFmtId="234" fontId="87" fillId="0" borderId="0" applyFont="0" applyFill="0" applyBorder="0" applyAlignment="0" applyProtection="0"/>
    <xf numFmtId="234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10" fontId="102" fillId="0" borderId="0" applyFont="0" applyFill="0" applyBorder="0" applyAlignment="0" applyProtection="0"/>
    <xf numFmtId="311" fontId="101" fillId="0" borderId="0" applyFont="0" applyFill="0" applyBorder="0" applyAlignment="0" applyProtection="0"/>
    <xf numFmtId="312" fontId="102" fillId="0" borderId="0" applyFont="0" applyFill="0" applyBorder="0" applyAlignment="0" applyProtection="0"/>
    <xf numFmtId="313" fontId="101" fillId="0" borderId="0" applyFont="0" applyFill="0" applyBorder="0" applyAlignment="0" applyProtection="0"/>
    <xf numFmtId="10" fontId="18" fillId="0" borderId="0"/>
    <xf numFmtId="314" fontId="102" fillId="0" borderId="0" applyFont="0" applyFill="0" applyBorder="0" applyAlignment="0" applyProtection="0"/>
    <xf numFmtId="315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316" fontId="67" fillId="0" borderId="0" applyFont="0" applyFill="0" applyBorder="0" applyAlignment="0" applyProtection="0"/>
    <xf numFmtId="37" fontId="194" fillId="2" borderId="49"/>
    <xf numFmtId="317" fontId="6" fillId="0" borderId="0"/>
    <xf numFmtId="317" fontId="38" fillId="0" borderId="0"/>
    <xf numFmtId="317" fontId="33" fillId="0" borderId="0"/>
    <xf numFmtId="318" fontId="6" fillId="0" borderId="0"/>
    <xf numFmtId="318" fontId="38" fillId="0" borderId="0"/>
    <xf numFmtId="318" fontId="33" fillId="0" borderId="0"/>
    <xf numFmtId="37" fontId="194" fillId="2" borderId="49"/>
    <xf numFmtId="0" fontId="17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3" fontId="133" fillId="0" borderId="0"/>
    <xf numFmtId="319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3" fontId="191" fillId="0" borderId="0"/>
    <xf numFmtId="0" fontId="196" fillId="0" borderId="0" applyProtection="0"/>
    <xf numFmtId="173" fontId="196" fillId="0" borderId="0" applyProtection="0"/>
    <xf numFmtId="320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67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3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3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3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0" fontId="202" fillId="0" borderId="0"/>
    <xf numFmtId="173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3" fontId="204" fillId="0" borderId="0"/>
    <xf numFmtId="173" fontId="205" fillId="0" borderId="0"/>
    <xf numFmtId="321" fontId="206" fillId="0" borderId="0">
      <alignment horizontal="right"/>
    </xf>
    <xf numFmtId="322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3" fontId="207" fillId="0" borderId="0" applyNumberFormat="0" applyFill="0" applyBorder="0" applyAlignment="0" applyProtection="0"/>
    <xf numFmtId="167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3" fontId="209" fillId="0" borderId="52" applyNumberFormat="0" applyFill="0" applyAlignment="0" applyProtection="0"/>
    <xf numFmtId="0" fontId="206" fillId="0" borderId="0"/>
    <xf numFmtId="173" fontId="206" fillId="0" borderId="0"/>
    <xf numFmtId="173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67" fontId="214" fillId="0" borderId="0">
      <alignment horizontal="right"/>
    </xf>
    <xf numFmtId="324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3" fontId="218" fillId="0" borderId="0"/>
    <xf numFmtId="173" fontId="219" fillId="0" borderId="0"/>
    <xf numFmtId="321" fontId="206" fillId="0" borderId="0">
      <alignment horizontal="right"/>
    </xf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6" fillId="0" borderId="0"/>
    <xf numFmtId="173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3" fontId="53" fillId="0" borderId="0" applyNumberFormat="0" applyFont="0" applyFill="0" applyBorder="0" applyAlignment="0" applyProtection="0">
      <alignment vertical="top"/>
    </xf>
    <xf numFmtId="173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5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26" fontId="88" fillId="0" borderId="0" applyFill="0" applyBorder="0" applyAlignment="0"/>
    <xf numFmtId="327" fontId="88" fillId="0" borderId="0" applyFill="0" applyBorder="0" applyAlignment="0"/>
    <xf numFmtId="316" fontId="69" fillId="0" borderId="0" applyFill="0" applyBorder="0" applyAlignment="0"/>
    <xf numFmtId="316" fontId="69" fillId="0" borderId="0" applyFill="0" applyBorder="0" applyAlignment="0"/>
    <xf numFmtId="316" fontId="67" fillId="0" borderId="0" applyFill="0" applyBorder="0" applyAlignment="0"/>
    <xf numFmtId="316" fontId="69" fillId="0" borderId="0" applyFill="0" applyBorder="0" applyAlignment="0"/>
    <xf numFmtId="328" fontId="88" fillId="0" borderId="0" applyFill="0" applyBorder="0" applyAlignment="0"/>
    <xf numFmtId="329" fontId="88" fillId="0" borderId="0" applyFill="0" applyBorder="0" applyAlignment="0"/>
    <xf numFmtId="330" fontId="69" fillId="0" borderId="0" applyFill="0" applyBorder="0" applyAlignment="0"/>
    <xf numFmtId="330" fontId="69" fillId="0" borderId="0" applyFill="0" applyBorder="0" applyAlignment="0"/>
    <xf numFmtId="330" fontId="67" fillId="0" borderId="0" applyFill="0" applyBorder="0" applyAlignment="0"/>
    <xf numFmtId="330" fontId="69" fillId="0" borderId="0" applyFill="0" applyBorder="0" applyAlignment="0"/>
    <xf numFmtId="331" fontId="17" fillId="0" borderId="0" applyFont="0" applyFill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335" fontId="17" fillId="0" borderId="0" applyFont="0" applyFill="0" applyBorder="0" applyAlignment="0" applyProtection="0"/>
    <xf numFmtId="336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3" fontId="225" fillId="0" borderId="0" applyFill="0" applyBorder="0" applyProtection="0">
      <alignment horizontal="left" vertical="top"/>
    </xf>
    <xf numFmtId="173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3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3" fontId="237" fillId="0" borderId="0"/>
    <xf numFmtId="173" fontId="237" fillId="0" borderId="0"/>
    <xf numFmtId="0" fontId="237" fillId="0" borderId="0"/>
    <xf numFmtId="0" fontId="237" fillId="0" borderId="0"/>
    <xf numFmtId="173" fontId="237" fillId="0" borderId="0"/>
    <xf numFmtId="173" fontId="237" fillId="0" borderId="0"/>
    <xf numFmtId="337" fontId="173" fillId="0" borderId="0" applyFont="0" applyFill="0" applyBorder="0" applyAlignment="0" applyProtection="0"/>
    <xf numFmtId="338" fontId="159" fillId="0" borderId="0" applyFont="0" applyFill="0" applyBorder="0" applyAlignment="0" applyProtection="0"/>
    <xf numFmtId="339" fontId="159" fillId="0" borderId="0" applyFont="0" applyFill="0" applyBorder="0" applyAlignment="0" applyProtection="0"/>
    <xf numFmtId="300" fontId="17" fillId="0" borderId="0" applyFont="0" applyFill="0" applyBorder="0" applyAlignment="0" applyProtection="0"/>
    <xf numFmtId="340" fontId="63" fillId="0" borderId="0" applyFont="0" applyFill="0" applyBorder="0" applyAlignment="0" applyProtection="0"/>
    <xf numFmtId="233" fontId="17" fillId="0" borderId="0" applyFont="0" applyFill="0" applyBorder="0" applyAlignment="0" applyProtection="0"/>
    <xf numFmtId="0" fontId="237" fillId="0" borderId="0"/>
    <xf numFmtId="173" fontId="237" fillId="0" borderId="0"/>
    <xf numFmtId="341" fontId="119" fillId="0" borderId="0" applyFont="0" applyFill="0" applyBorder="0" applyAlignment="0" applyProtection="0"/>
    <xf numFmtId="342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3" fontId="117" fillId="0" borderId="8" applyFont="0" applyFill="0" applyBorder="0" applyAlignment="0">
      <alignment horizontal="centerContinuous"/>
    </xf>
    <xf numFmtId="344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3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3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3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3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3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3" fontId="59" fillId="54" borderId="0" applyNumberFormat="0" applyBorder="0" applyAlignment="0" applyProtection="0"/>
    <xf numFmtId="0" fontId="57" fillId="27" borderId="0" applyNumberFormat="0" applyBorder="0" applyAlignment="0" applyProtection="0"/>
    <xf numFmtId="204" fontId="32" fillId="0" borderId="56">
      <protection locked="0"/>
    </xf>
    <xf numFmtId="204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70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3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3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39" fontId="11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5" fontId="11" fillId="64" borderId="0" applyFont="0" applyFill="0" applyBorder="0" applyAlignment="0" applyProtection="0">
      <alignment horizontal="right"/>
    </xf>
    <xf numFmtId="345" fontId="11" fillId="64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50" fillId="0" borderId="58">
      <alignment horizontal="left" vertical="top" wrapText="1"/>
    </xf>
    <xf numFmtId="173" fontId="250" fillId="0" borderId="58">
      <alignment horizontal="left" vertical="top" wrapText="1"/>
    </xf>
    <xf numFmtId="302" fontId="11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3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3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3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3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4" fontId="258" fillId="73" borderId="56"/>
    <xf numFmtId="204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3" fontId="259" fillId="0" borderId="54" applyNumberFormat="0" applyFill="0" applyAlignment="0" applyProtection="0"/>
    <xf numFmtId="0" fontId="121" fillId="0" borderId="62" applyNumberFormat="0" applyFill="0" applyAlignment="0" applyProtection="0"/>
    <xf numFmtId="172" fontId="260" fillId="0" borderId="1"/>
    <xf numFmtId="0" fontId="17" fillId="0" borderId="0"/>
    <xf numFmtId="0" fontId="17" fillId="0" borderId="0"/>
    <xf numFmtId="0" fontId="17" fillId="0" borderId="0"/>
    <xf numFmtId="173" fontId="17" fillId="0" borderId="0"/>
    <xf numFmtId="173" fontId="17" fillId="0" borderId="0"/>
    <xf numFmtId="173" fontId="17" fillId="0" borderId="0"/>
    <xf numFmtId="0" fontId="11" fillId="0" borderId="0"/>
    <xf numFmtId="173" fontId="11" fillId="0" borderId="0"/>
    <xf numFmtId="173" fontId="17" fillId="0" borderId="0"/>
    <xf numFmtId="0" fontId="17" fillId="0" borderId="0"/>
    <xf numFmtId="0" fontId="11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3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5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3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3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7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3" fontId="262" fillId="59" borderId="0" applyNumberFormat="0" applyBorder="0" applyAlignment="0" applyProtection="0"/>
    <xf numFmtId="49" fontId="241" fillId="0" borderId="1">
      <alignment horizontal="right" vertical="top" wrapText="1"/>
    </xf>
    <xf numFmtId="171" fontId="263" fillId="0" borderId="0">
      <alignment horizontal="right" vertical="top" wrapText="1"/>
    </xf>
    <xf numFmtId="0" fontId="17" fillId="0" borderId="0"/>
    <xf numFmtId="0" fontId="17" fillId="0" borderId="0"/>
    <xf numFmtId="0" fontId="11" fillId="0" borderId="0"/>
    <xf numFmtId="0" fontId="56" fillId="0" borderId="0"/>
    <xf numFmtId="0" fontId="11" fillId="0" borderId="0"/>
    <xf numFmtId="0" fontId="63" fillId="0" borderId="0"/>
    <xf numFmtId="0" fontId="38" fillId="0" borderId="0">
      <alignment vertical="center"/>
    </xf>
    <xf numFmtId="0" fontId="3" fillId="0" borderId="0"/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4" fillId="0" borderId="0"/>
    <xf numFmtId="0" fontId="54" fillId="0" borderId="0"/>
    <xf numFmtId="0" fontId="11" fillId="0" borderId="0"/>
    <xf numFmtId="0" fontId="17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3" fontId="54" fillId="0" borderId="0"/>
    <xf numFmtId="0" fontId="17" fillId="0" borderId="0"/>
    <xf numFmtId="0" fontId="3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3" fillId="0" borderId="0"/>
    <xf numFmtId="0" fontId="32" fillId="0" borderId="0"/>
    <xf numFmtId="0" fontId="17" fillId="0" borderId="0"/>
    <xf numFmtId="0" fontId="11" fillId="0" borderId="0"/>
    <xf numFmtId="0" fontId="266" fillId="0" borderId="0"/>
    <xf numFmtId="173" fontId="17" fillId="0" borderId="0"/>
    <xf numFmtId="173" fontId="17" fillId="0" borderId="0"/>
    <xf numFmtId="0" fontId="11" fillId="0" borderId="0"/>
    <xf numFmtId="0" fontId="3" fillId="0" borderId="0"/>
    <xf numFmtId="0" fontId="11" fillId="0" borderId="0"/>
    <xf numFmtId="0" fontId="17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54" fillId="0" borderId="0"/>
    <xf numFmtId="0" fontId="17" fillId="0" borderId="0"/>
    <xf numFmtId="173" fontId="17" fillId="0" borderId="0"/>
    <xf numFmtId="0" fontId="11" fillId="0" borderId="0"/>
    <xf numFmtId="0" fontId="11" fillId="0" borderId="0"/>
    <xf numFmtId="0" fontId="267" fillId="0" borderId="0"/>
    <xf numFmtId="173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1" fillId="0" borderId="0"/>
    <xf numFmtId="0" fontId="83" fillId="0" borderId="0"/>
    <xf numFmtId="0" fontId="11" fillId="0" borderId="0"/>
    <xf numFmtId="0" fontId="11" fillId="0" borderId="0"/>
    <xf numFmtId="173" fontId="11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1" fillId="0" borderId="0"/>
    <xf numFmtId="0" fontId="56" fillId="0" borderId="0"/>
    <xf numFmtId="173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83" fillId="0" borderId="0"/>
    <xf numFmtId="0" fontId="11" fillId="0" borderId="0"/>
    <xf numFmtId="0" fontId="182" fillId="0" borderId="0">
      <alignment horizontal="left"/>
    </xf>
    <xf numFmtId="0" fontId="35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3" fillId="0" borderId="0"/>
    <xf numFmtId="0" fontId="11" fillId="0" borderId="0"/>
    <xf numFmtId="0" fontId="3" fillId="0" borderId="0"/>
    <xf numFmtId="173" fontId="54" fillId="0" borderId="0"/>
    <xf numFmtId="0" fontId="11" fillId="0" borderId="0"/>
    <xf numFmtId="0" fontId="17" fillId="0" borderId="0"/>
    <xf numFmtId="0" fontId="11" fillId="0" borderId="0"/>
    <xf numFmtId="173" fontId="11" fillId="0" borderId="0"/>
    <xf numFmtId="0" fontId="264" fillId="0" borderId="0"/>
    <xf numFmtId="0" fontId="3" fillId="0" borderId="0"/>
    <xf numFmtId="0" fontId="83" fillId="0" borderId="0"/>
    <xf numFmtId="0" fontId="11" fillId="0" borderId="0"/>
    <xf numFmtId="0" fontId="4" fillId="0" borderId="0"/>
    <xf numFmtId="173" fontId="182" fillId="0" borderId="0"/>
    <xf numFmtId="0" fontId="17" fillId="0" borderId="0"/>
    <xf numFmtId="0" fontId="268" fillId="0" borderId="0"/>
    <xf numFmtId="0" fontId="269" fillId="0" borderId="0"/>
    <xf numFmtId="173" fontId="56" fillId="0" borderId="0"/>
    <xf numFmtId="0" fontId="17" fillId="0" borderId="0"/>
    <xf numFmtId="173" fontId="17" fillId="0" borderId="0"/>
    <xf numFmtId="0" fontId="17" fillId="0" borderId="0"/>
    <xf numFmtId="0" fontId="83" fillId="0" borderId="0"/>
    <xf numFmtId="173" fontId="17" fillId="0" borderId="0"/>
    <xf numFmtId="0" fontId="267" fillId="0" borderId="0"/>
    <xf numFmtId="173" fontId="17" fillId="0" borderId="0"/>
    <xf numFmtId="173" fontId="11" fillId="0" borderId="0"/>
    <xf numFmtId="173" fontId="17" fillId="0" borderId="0"/>
    <xf numFmtId="0" fontId="11" fillId="0" borderId="0"/>
    <xf numFmtId="0" fontId="11" fillId="0" borderId="0"/>
    <xf numFmtId="173" fontId="11" fillId="0" borderId="0"/>
    <xf numFmtId="0" fontId="11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54" fillId="0" borderId="0"/>
    <xf numFmtId="0" fontId="182" fillId="0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182" fillId="0" borderId="0">
      <alignment horizontal="left"/>
    </xf>
    <xf numFmtId="0" fontId="54" fillId="0" borderId="0"/>
    <xf numFmtId="173" fontId="56" fillId="0" borderId="0"/>
    <xf numFmtId="0" fontId="17" fillId="0" borderId="0"/>
    <xf numFmtId="0" fontId="3" fillId="0" borderId="0"/>
    <xf numFmtId="0" fontId="54" fillId="0" borderId="0"/>
    <xf numFmtId="0" fontId="182" fillId="0" borderId="0">
      <alignment horizontal="left"/>
    </xf>
    <xf numFmtId="0" fontId="3" fillId="0" borderId="0"/>
    <xf numFmtId="173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173" fontId="54" fillId="0" borderId="0"/>
    <xf numFmtId="0" fontId="11" fillId="0" borderId="0"/>
    <xf numFmtId="0" fontId="174" fillId="0" borderId="0"/>
    <xf numFmtId="0" fontId="3" fillId="0" borderId="0"/>
    <xf numFmtId="173" fontId="3" fillId="0" borderId="0"/>
    <xf numFmtId="173" fontId="3" fillId="0" borderId="0"/>
    <xf numFmtId="173" fontId="54" fillId="0" borderId="0"/>
    <xf numFmtId="173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3" fontId="3" fillId="0" borderId="0"/>
    <xf numFmtId="173" fontId="3" fillId="0" borderId="0"/>
    <xf numFmtId="173" fontId="54" fillId="0" borderId="0"/>
    <xf numFmtId="173" fontId="3" fillId="0" borderId="0"/>
    <xf numFmtId="173" fontId="54" fillId="0" borderId="0"/>
    <xf numFmtId="0" fontId="54" fillId="0" borderId="0"/>
    <xf numFmtId="0" fontId="17" fillId="0" borderId="0"/>
    <xf numFmtId="0" fontId="3" fillId="0" borderId="0"/>
    <xf numFmtId="0" fontId="3" fillId="0" borderId="0"/>
    <xf numFmtId="0" fontId="54" fillId="0" borderId="0"/>
    <xf numFmtId="0" fontId="269" fillId="0" borderId="0"/>
    <xf numFmtId="173" fontId="11" fillId="0" borderId="0"/>
    <xf numFmtId="0" fontId="3" fillId="0" borderId="0"/>
    <xf numFmtId="173" fontId="3" fillId="0" borderId="0"/>
    <xf numFmtId="173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173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3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3" fontId="17" fillId="0" borderId="0"/>
    <xf numFmtId="0" fontId="56" fillId="0" borderId="0"/>
    <xf numFmtId="0" fontId="3" fillId="0" borderId="0"/>
    <xf numFmtId="173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3" fillId="0" borderId="0"/>
    <xf numFmtId="0" fontId="54" fillId="0" borderId="0"/>
    <xf numFmtId="173" fontId="54" fillId="0" borderId="0"/>
    <xf numFmtId="0" fontId="11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3" fillId="0" borderId="0"/>
    <xf numFmtId="0" fontId="17" fillId="0" borderId="0"/>
    <xf numFmtId="0" fontId="38" fillId="0" borderId="0">
      <alignment vertical="center"/>
    </xf>
    <xf numFmtId="0" fontId="56" fillId="0" borderId="0"/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11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173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3" fontId="271" fillId="8" borderId="0" applyNumberFormat="0" applyBorder="0" applyAlignment="0" applyProtection="0"/>
    <xf numFmtId="0" fontId="65" fillId="12" borderId="0" applyNumberFormat="0" applyBorder="0" applyAlignment="0" applyProtection="0"/>
    <xf numFmtId="346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3" fontId="273" fillId="0" borderId="0" applyNumberFormat="0" applyFill="0" applyBorder="0" applyAlignment="0" applyProtection="0"/>
    <xf numFmtId="0" fontId="11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3" fontId="56" fillId="19" borderId="47" applyNumberFormat="0" applyFont="0" applyAlignment="0" applyProtection="0"/>
    <xf numFmtId="0" fontId="11" fillId="19" borderId="20" applyNumberFormat="0" applyFont="0" applyAlignment="0" applyProtection="0"/>
    <xf numFmtId="347" fontId="11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2" fontId="275" fillId="0" borderId="1"/>
    <xf numFmtId="6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3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3" fontId="3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6" fillId="0" borderId="0"/>
    <xf numFmtId="173" fontId="22" fillId="0" borderId="0"/>
    <xf numFmtId="173" fontId="37" fillId="0" borderId="0"/>
    <xf numFmtId="173" fontId="6" fillId="0" borderId="0"/>
    <xf numFmtId="173" fontId="33" fillId="0" borderId="0"/>
    <xf numFmtId="0" fontId="38" fillId="0" borderId="0"/>
    <xf numFmtId="0" fontId="33" fillId="0" borderId="0"/>
    <xf numFmtId="173" fontId="37" fillId="0" borderId="0"/>
    <xf numFmtId="0" fontId="33" fillId="0" borderId="0"/>
    <xf numFmtId="173" fontId="33" fillId="0" borderId="0"/>
    <xf numFmtId="0" fontId="279" fillId="0" borderId="0"/>
    <xf numFmtId="173" fontId="6" fillId="0" borderId="0"/>
    <xf numFmtId="0" fontId="6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173" fontId="37" fillId="0" borderId="0"/>
    <xf numFmtId="0" fontId="53" fillId="0" borderId="0" applyNumberFormat="0" applyFont="0" applyFill="0" applyBorder="0" applyAlignment="0" applyProtection="0">
      <alignment vertical="top"/>
    </xf>
    <xf numFmtId="0" fontId="6" fillId="0" borderId="0"/>
    <xf numFmtId="173" fontId="33" fillId="0" borderId="0"/>
    <xf numFmtId="0" fontId="53" fillId="0" borderId="0" applyNumberFormat="0" applyFont="0" applyFill="0" applyBorder="0" applyAlignment="0" applyProtection="0">
      <alignment vertical="top"/>
    </xf>
    <xf numFmtId="173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1" fillId="0" borderId="0">
      <alignment vertical="justify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3" fontId="280" fillId="0" borderId="0" applyNumberFormat="0" applyFill="0" applyBorder="0" applyAlignment="0" applyProtection="0"/>
    <xf numFmtId="49" fontId="32" fillId="0" borderId="0"/>
    <xf numFmtId="348" fontId="276" fillId="0" borderId="0" applyFont="0" applyFill="0" applyBorder="0" applyAlignment="0" applyProtection="0"/>
    <xf numFmtId="175" fontId="281" fillId="0" borderId="0" applyFont="0" applyFill="0" applyBorder="0" applyProtection="0">
      <alignment horizontal="right" vertical="top"/>
      <protection locked="0"/>
    </xf>
    <xf numFmtId="348" fontId="282" fillId="0" borderId="64" applyFont="0" applyFill="0" applyBorder="0" applyAlignment="0" applyProtection="0">
      <alignment horizontal="center" vertical="center" wrapText="1"/>
    </xf>
    <xf numFmtId="348" fontId="274" fillId="0" borderId="0" applyFont="0" applyFill="0" applyBorder="0" applyAlignment="0" applyProtection="0"/>
    <xf numFmtId="349" fontId="11" fillId="64" borderId="1" applyFont="0" applyFill="0" applyBorder="0" applyAlignment="0" applyProtection="0"/>
    <xf numFmtId="302" fontId="11" fillId="0" borderId="5" applyFont="0" applyFill="0" applyBorder="0" applyAlignment="0" applyProtection="0">
      <alignment horizontal="center"/>
    </xf>
    <xf numFmtId="350" fontId="11" fillId="0" borderId="1" applyFont="0" applyFill="0" applyBorder="0" applyAlignment="0" applyProtection="0">
      <alignment wrapText="1"/>
    </xf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54" fillId="0" borderId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218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2" fontId="11" fillId="64" borderId="1" applyFont="0" applyFill="0" applyBorder="0" applyAlignment="0" applyProtection="0"/>
    <xf numFmtId="0" fontId="30" fillId="0" borderId="0">
      <protection locked="0"/>
    </xf>
    <xf numFmtId="173" fontId="30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41" fontId="11" fillId="0" borderId="0" applyFont="0" applyFill="0" applyBorder="0" applyAlignment="0" applyProtection="0"/>
    <xf numFmtId="216" fontId="17" fillId="0" borderId="0" applyFont="0" applyFill="0" applyBorder="0" applyAlignment="0" applyProtection="0"/>
    <xf numFmtId="218" fontId="2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52" fontId="17" fillId="0" borderId="0" applyFont="0" applyFill="0" applyBorder="0" applyAlignment="0" applyProtection="0"/>
    <xf numFmtId="23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166" fontId="266" fillId="0" borderId="0" applyFont="0" applyFill="0" applyBorder="0" applyAlignment="0" applyProtection="0"/>
    <xf numFmtId="251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354" fontId="17" fillId="0" borderId="0" applyFont="0" applyFill="0" applyBorder="0" applyAlignment="0" applyProtection="0"/>
    <xf numFmtId="355" fontId="54" fillId="0" borderId="0" applyFill="0" applyBorder="0" applyAlignment="0" applyProtection="0"/>
    <xf numFmtId="43" fontId="54" fillId="0" borderId="0" applyFont="0" applyFill="0" applyBorder="0" applyAlignment="0" applyProtection="0"/>
    <xf numFmtId="354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355" fontId="54" fillId="0" borderId="0" applyFill="0" applyBorder="0" applyAlignment="0" applyProtection="0"/>
    <xf numFmtId="0" fontId="27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00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355" fontId="54" fillId="0" borderId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15" fontId="32" fillId="0" borderId="0" applyFill="0" applyBorder="0" applyAlignment="0" applyProtection="0"/>
    <xf numFmtId="209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17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51" fontId="17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17" fillId="0" borderId="0" applyFont="0" applyFill="0" applyBorder="0" applyAlignment="0" applyProtection="0"/>
    <xf numFmtId="233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5" fontId="54" fillId="0" borderId="0" applyFill="0" applyBorder="0" applyAlignment="0" applyProtection="0"/>
    <xf numFmtId="43" fontId="17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27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3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74" fillId="0" borderId="0" applyFont="0" applyFill="0" applyBorder="0" applyAlignment="0" applyProtection="0"/>
    <xf numFmtId="35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7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4" fillId="0" borderId="0" applyFont="0" applyFill="0" applyBorder="0" applyAlignment="0" applyProtection="0"/>
    <xf numFmtId="242" fontId="54" fillId="0" borderId="0" applyFont="0" applyFill="0" applyBorder="0" applyAlignment="0" applyProtection="0"/>
    <xf numFmtId="273" fontId="17" fillId="0" borderId="0" applyFont="0" applyFill="0" applyBorder="0" applyAlignment="0" applyProtection="0"/>
    <xf numFmtId="166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233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23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42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3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1" fillId="0" borderId="0" applyFont="0" applyBorder="0" applyAlignment="0" applyProtection="0"/>
    <xf numFmtId="186" fontId="41" fillId="0" borderId="0">
      <protection locked="0"/>
    </xf>
    <xf numFmtId="186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66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73" fontId="2" fillId="0" borderId="0"/>
    <xf numFmtId="173" fontId="2" fillId="0" borderId="0"/>
    <xf numFmtId="0" fontId="2" fillId="0" borderId="0"/>
    <xf numFmtId="173" fontId="2" fillId="0" borderId="0"/>
    <xf numFmtId="0" fontId="2" fillId="0" borderId="0"/>
    <xf numFmtId="0" fontId="2" fillId="0" borderId="0"/>
    <xf numFmtId="173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354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73" fontId="1" fillId="0" borderId="0"/>
    <xf numFmtId="173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354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78">
    <xf numFmtId="0" fontId="0" fillId="0" borderId="0" xfId="0"/>
    <xf numFmtId="0" fontId="7" fillId="0" borderId="0" xfId="1" applyFont="1" applyFill="1"/>
    <xf numFmtId="0" fontId="7" fillId="0" borderId="0" xfId="1" applyFont="1" applyFill="1" applyAlignment="1">
      <alignment horizontal="center" vertical="center"/>
    </xf>
    <xf numFmtId="165" fontId="7" fillId="0" borderId="0" xfId="2" applyNumberFormat="1" applyFont="1" applyAlignment="1">
      <alignment horizontal="right"/>
    </xf>
    <xf numFmtId="0" fontId="7" fillId="0" borderId="0" xfId="2" applyFont="1"/>
    <xf numFmtId="0" fontId="7" fillId="0" borderId="0" xfId="2" applyFont="1" applyFill="1"/>
    <xf numFmtId="0" fontId="8" fillId="0" borderId="0" xfId="2" applyFont="1" applyFill="1" applyAlignment="1">
      <alignment horizontal="right"/>
    </xf>
    <xf numFmtId="0" fontId="9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0" xfId="2" applyFont="1" applyFill="1"/>
    <xf numFmtId="0" fontId="8" fillId="0" borderId="0" xfId="2" applyFont="1"/>
    <xf numFmtId="0" fontId="7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 wrapText="1"/>
    </xf>
    <xf numFmtId="0" fontId="8" fillId="2" borderId="0" xfId="2" applyFont="1" applyFill="1"/>
    <xf numFmtId="49" fontId="7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7" fillId="0" borderId="1" xfId="2" applyFont="1" applyBorder="1"/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167" fontId="7" fillId="0" borderId="1" xfId="3" applyNumberFormat="1" applyFont="1" applyFill="1" applyBorder="1" applyAlignment="1">
      <alignment horizontal="right" vertical="center" wrapText="1"/>
    </xf>
    <xf numFmtId="9" fontId="7" fillId="0" borderId="1" xfId="3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0" fontId="8" fillId="3" borderId="1" xfId="1" applyFont="1" applyFill="1" applyBorder="1" applyAlignment="1">
      <alignment horizontal="center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vertical="center" wrapText="1"/>
    </xf>
    <xf numFmtId="167" fontId="7" fillId="3" borderId="1" xfId="1" applyNumberFormat="1" applyFont="1" applyFill="1" applyBorder="1" applyAlignment="1">
      <alignment horizontal="right" vertical="center" wrapText="1"/>
    </xf>
    <xf numFmtId="167" fontId="7" fillId="3" borderId="1" xfId="4" applyNumberFormat="1" applyFont="1" applyFill="1" applyBorder="1" applyAlignment="1">
      <alignment horizontal="right" vertical="center" wrapText="1"/>
    </xf>
    <xf numFmtId="167" fontId="7" fillId="3" borderId="1" xfId="3" applyNumberFormat="1" applyFont="1" applyFill="1" applyBorder="1" applyAlignment="1">
      <alignment vertical="center"/>
    </xf>
    <xf numFmtId="168" fontId="7" fillId="0" borderId="1" xfId="4" applyNumberFormat="1" applyFont="1" applyFill="1" applyBorder="1" applyAlignment="1">
      <alignment horizontal="right" vertical="center" wrapText="1"/>
    </xf>
    <xf numFmtId="168" fontId="7" fillId="0" borderId="1" xfId="1" applyNumberFormat="1" applyFont="1" applyFill="1" applyBorder="1" applyAlignment="1">
      <alignment horizontal="right" vertical="center" wrapText="1"/>
    </xf>
    <xf numFmtId="0" fontId="7" fillId="0" borderId="6" xfId="2" applyFont="1" applyFill="1" applyBorder="1" applyAlignment="1" applyProtection="1">
      <alignment horizontal="left" vertical="center" wrapText="1"/>
      <protection locked="0"/>
    </xf>
    <xf numFmtId="169" fontId="7" fillId="0" borderId="1" xfId="5" applyNumberFormat="1" applyFont="1" applyFill="1" applyBorder="1" applyAlignment="1">
      <alignment horizontal="right" vertical="center" wrapText="1"/>
    </xf>
    <xf numFmtId="170" fontId="7" fillId="0" borderId="1" xfId="5" applyNumberFormat="1" applyFont="1" applyFill="1" applyBorder="1" applyAlignment="1">
      <alignment horizontal="center" vertical="center" wrapText="1"/>
    </xf>
    <xf numFmtId="0" fontId="7" fillId="0" borderId="1" xfId="2" applyFont="1" applyFill="1" applyBorder="1"/>
    <xf numFmtId="165" fontId="7" fillId="0" borderId="1" xfId="4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left" vertical="center" wrapText="1" indent="2"/>
    </xf>
    <xf numFmtId="0" fontId="7" fillId="4" borderId="0" xfId="2" applyFont="1" applyFill="1"/>
    <xf numFmtId="10" fontId="7" fillId="0" borderId="1" xfId="4" applyNumberFormat="1" applyFont="1" applyFill="1" applyBorder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49" fontId="7" fillId="100" borderId="1" xfId="2" applyNumberFormat="1" applyFont="1" applyFill="1" applyBorder="1"/>
    <xf numFmtId="0" fontId="7" fillId="100" borderId="1" xfId="2" applyFont="1" applyFill="1" applyBorder="1" applyAlignment="1">
      <alignment horizontal="center"/>
    </xf>
    <xf numFmtId="2" fontId="7" fillId="0" borderId="1" xfId="3" applyNumberFormat="1" applyFont="1" applyFill="1" applyBorder="1" applyAlignment="1">
      <alignment vertical="center"/>
    </xf>
    <xf numFmtId="1" fontId="7" fillId="0" borderId="1" xfId="3" applyNumberFormat="1" applyFont="1" applyFill="1" applyBorder="1" applyAlignment="1">
      <alignment vertical="center"/>
    </xf>
    <xf numFmtId="0" fontId="8" fillId="100" borderId="1" xfId="2" applyFont="1" applyFill="1" applyBorder="1"/>
    <xf numFmtId="0" fontId="8" fillId="0" borderId="1" xfId="2" applyFont="1" applyFill="1" applyBorder="1"/>
    <xf numFmtId="9" fontId="7" fillId="100" borderId="5" xfId="1" applyNumberFormat="1" applyFont="1" applyFill="1" applyBorder="1" applyAlignment="1">
      <alignment horizontal="right" vertical="center" wrapText="1"/>
    </xf>
    <xf numFmtId="0" fontId="8" fillId="100" borderId="1" xfId="1" applyFont="1" applyFill="1" applyBorder="1" applyAlignment="1">
      <alignment vertical="center" wrapText="1"/>
    </xf>
    <xf numFmtId="49" fontId="14" fillId="100" borderId="1" xfId="1" applyNumberFormat="1" applyFont="1" applyFill="1" applyBorder="1" applyAlignment="1">
      <alignment horizontal="center" vertical="center" wrapText="1"/>
    </xf>
    <xf numFmtId="0" fontId="13" fillId="100" borderId="1" xfId="1" applyFont="1" applyFill="1" applyBorder="1" applyAlignment="1">
      <alignment horizontal="center" vertical="center" wrapText="1"/>
    </xf>
    <xf numFmtId="0" fontId="8" fillId="100" borderId="1" xfId="2" applyFont="1" applyFill="1" applyBorder="1" applyAlignment="1">
      <alignment vertical="center" wrapText="1"/>
    </xf>
    <xf numFmtId="49" fontId="7" fillId="100" borderId="1" xfId="1" applyNumberFormat="1" applyFont="1" applyFill="1" applyBorder="1" applyAlignment="1">
      <alignment horizontal="center" vertical="center" wrapText="1"/>
    </xf>
    <xf numFmtId="0" fontId="8" fillId="100" borderId="1" xfId="1" applyFont="1" applyFill="1" applyBorder="1" applyAlignment="1">
      <alignment horizontal="left" vertical="center" wrapText="1"/>
    </xf>
    <xf numFmtId="0" fontId="7" fillId="100" borderId="1" xfId="2" applyFont="1" applyFill="1" applyBorder="1"/>
    <xf numFmtId="49" fontId="7" fillId="100" borderId="1" xfId="1" applyNumberFormat="1" applyFont="1" applyFill="1" applyBorder="1" applyAlignment="1">
      <alignment horizontal="center" vertical="center"/>
    </xf>
    <xf numFmtId="9" fontId="7" fillId="100" borderId="1" xfId="1" applyNumberFormat="1" applyFont="1" applyFill="1" applyBorder="1" applyAlignment="1">
      <alignment horizontal="right" vertical="center" wrapText="1"/>
    </xf>
    <xf numFmtId="165" fontId="7" fillId="100" borderId="1" xfId="1" applyNumberFormat="1" applyFont="1" applyFill="1" applyBorder="1" applyAlignment="1">
      <alignment horizontal="right" vertical="center" wrapText="1"/>
    </xf>
    <xf numFmtId="49" fontId="12" fillId="100" borderId="1" xfId="1" applyNumberFormat="1" applyFont="1" applyFill="1" applyBorder="1" applyAlignment="1">
      <alignment horizontal="center" vertical="center" wrapText="1"/>
    </xf>
    <xf numFmtId="0" fontId="8" fillId="100" borderId="6" xfId="1" applyFont="1" applyFill="1" applyBorder="1" applyAlignment="1">
      <alignment horizontal="center" vertical="center" wrapText="1"/>
    </xf>
    <xf numFmtId="0" fontId="8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5" fontId="8" fillId="100" borderId="1" xfId="1" applyNumberFormat="1" applyFont="1" applyFill="1" applyBorder="1" applyAlignment="1">
      <alignment horizontal="right" vertical="center" wrapText="1"/>
    </xf>
    <xf numFmtId="9" fontId="7" fillId="100" borderId="1" xfId="3" applyFont="1" applyFill="1" applyBorder="1" applyAlignment="1">
      <alignment vertical="center"/>
    </xf>
    <xf numFmtId="0" fontId="7" fillId="100" borderId="1" xfId="1" applyFont="1" applyFill="1" applyBorder="1" applyAlignment="1">
      <alignment horizontal="center" vertical="center" wrapText="1"/>
    </xf>
    <xf numFmtId="0" fontId="8" fillId="100" borderId="1" xfId="1" applyFont="1" applyFill="1" applyBorder="1" applyAlignment="1">
      <alignment horizontal="center" vertical="center" wrapText="1"/>
    </xf>
    <xf numFmtId="0" fontId="10" fillId="10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7" fillId="0" borderId="0" xfId="2" applyNumberFormat="1" applyFont="1" applyFill="1"/>
    <xf numFmtId="0" fontId="14" fillId="0" borderId="1" xfId="2" applyFont="1" applyFill="1" applyBorder="1"/>
    <xf numFmtId="0" fontId="14" fillId="100" borderId="1" xfId="2" applyFont="1" applyFill="1" applyBorder="1"/>
    <xf numFmtId="0" fontId="7" fillId="0" borderId="1" xfId="2" applyFont="1" applyFill="1" applyBorder="1" applyAlignment="1">
      <alignment wrapText="1"/>
    </xf>
    <xf numFmtId="0" fontId="7" fillId="0" borderId="1" xfId="2" applyFont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right" vertical="center" wrapText="1"/>
    </xf>
    <xf numFmtId="1" fontId="7" fillId="3" borderId="1" xfId="3" applyNumberFormat="1" applyFont="1" applyFill="1" applyBorder="1" applyAlignment="1">
      <alignment vertical="center"/>
    </xf>
    <xf numFmtId="3" fontId="7" fillId="0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" fontId="7" fillId="3" borderId="1" xfId="1" applyNumberFormat="1" applyFont="1" applyFill="1" applyBorder="1" applyAlignment="1">
      <alignment horizontal="right" vertical="center" wrapText="1"/>
    </xf>
    <xf numFmtId="0" fontId="289" fillId="68" borderId="5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9" fontId="7" fillId="0" borderId="5" xfId="1" applyNumberFormat="1" applyFont="1" applyFill="1" applyBorder="1" applyAlignment="1">
      <alignment horizontal="right" vertical="center" wrapText="1"/>
    </xf>
    <xf numFmtId="49" fontId="289" fillId="3" borderId="1" xfId="1" applyNumberFormat="1" applyFont="1" applyFill="1" applyBorder="1" applyAlignment="1">
      <alignment horizontal="center" vertical="center" wrapText="1"/>
    </xf>
    <xf numFmtId="0" fontId="289" fillId="3" borderId="1" xfId="1" applyFont="1" applyFill="1" applyBorder="1" applyAlignment="1">
      <alignment horizontal="left" vertical="center" wrapText="1"/>
    </xf>
    <xf numFmtId="0" fontId="290" fillId="3" borderId="1" xfId="1" applyFont="1" applyFill="1" applyBorder="1" applyAlignment="1">
      <alignment horizontal="center" vertical="center" wrapText="1"/>
    </xf>
    <xf numFmtId="2" fontId="7" fillId="3" borderId="5" xfId="1" applyNumberFormat="1" applyFont="1" applyFill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2" fontId="7" fillId="3" borderId="6" xfId="1" applyNumberFormat="1" applyFont="1" applyFill="1" applyBorder="1" applyAlignment="1">
      <alignment horizontal="center" vertical="center" wrapText="1"/>
    </xf>
    <xf numFmtId="9" fontId="7" fillId="3" borderId="5" xfId="1" applyNumberFormat="1" applyFont="1" applyFill="1" applyBorder="1" applyAlignment="1">
      <alignment horizontal="right" vertical="center" wrapText="1"/>
    </xf>
    <xf numFmtId="0" fontId="289" fillId="3" borderId="5" xfId="1" applyFont="1" applyFill="1" applyBorder="1" applyAlignment="1">
      <alignment horizontal="left" vertical="center" wrapText="1"/>
    </xf>
    <xf numFmtId="0" fontId="8" fillId="3" borderId="0" xfId="2" applyFont="1" applyFill="1"/>
    <xf numFmtId="49" fontId="7" fillId="3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171" fontId="7" fillId="3" borderId="1" xfId="1" applyNumberFormat="1" applyFont="1" applyFill="1" applyBorder="1" applyAlignment="1">
      <alignment horizontal="right" vertical="center" wrapText="1"/>
    </xf>
    <xf numFmtId="0" fontId="7" fillId="3" borderId="0" xfId="2" applyFont="1" applyFill="1"/>
    <xf numFmtId="0" fontId="289" fillId="3" borderId="1" xfId="0" applyFont="1" applyFill="1" applyBorder="1" applyAlignment="1">
      <alignment horizontal="left" vertical="center" wrapText="1"/>
    </xf>
    <xf numFmtId="356" fontId="7" fillId="0" borderId="0" xfId="5757" applyNumberFormat="1" applyFont="1"/>
    <xf numFmtId="0" fontId="291" fillId="0" borderId="0" xfId="2" applyFont="1" applyAlignment="1">
      <alignment horizontal="right"/>
    </xf>
    <xf numFmtId="0" fontId="293" fillId="100" borderId="1" xfId="2" applyFont="1" applyFill="1" applyBorder="1"/>
    <xf numFmtId="0" fontId="292" fillId="0" borderId="1" xfId="2" applyFont="1" applyFill="1" applyBorder="1"/>
    <xf numFmtId="0" fontId="289" fillId="3" borderId="1" xfId="2" applyFont="1" applyFill="1" applyBorder="1" applyAlignment="1">
      <alignment wrapText="1"/>
    </xf>
    <xf numFmtId="0" fontId="292" fillId="100" borderId="1" xfId="2" applyFont="1" applyFill="1" applyBorder="1"/>
    <xf numFmtId="0" fontId="289" fillId="3" borderId="1" xfId="0" applyFont="1" applyFill="1" applyBorder="1" applyAlignment="1">
      <alignment vertical="top" wrapText="1"/>
    </xf>
    <xf numFmtId="3" fontId="8" fillId="0" borderId="1" xfId="5759" applyNumberFormat="1" applyFont="1" applyFill="1" applyBorder="1" applyAlignment="1">
      <alignment vertical="center"/>
    </xf>
    <xf numFmtId="0" fontId="289" fillId="3" borderId="1" xfId="2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9" fontId="7" fillId="0" borderId="1" xfId="5759" applyFont="1" applyFill="1" applyBorder="1" applyAlignment="1">
      <alignment vertical="center"/>
    </xf>
    <xf numFmtId="0" fontId="7" fillId="0" borderId="1" xfId="1" applyFont="1" applyFill="1" applyBorder="1" applyAlignment="1">
      <alignment horizontal="right" vertical="center" wrapText="1"/>
    </xf>
    <xf numFmtId="9" fontId="7" fillId="3" borderId="1" xfId="5759" applyFont="1" applyFill="1" applyBorder="1" applyAlignment="1">
      <alignment vertical="center"/>
    </xf>
    <xf numFmtId="9" fontId="7" fillId="0" borderId="1" xfId="1" applyNumberFormat="1" applyFont="1" applyFill="1" applyBorder="1" applyAlignment="1">
      <alignment horizontal="right" vertical="center" wrapText="1"/>
    </xf>
    <xf numFmtId="1" fontId="7" fillId="3" borderId="1" xfId="1" applyNumberFormat="1" applyFont="1" applyFill="1" applyBorder="1" applyAlignment="1">
      <alignment horizontal="right" vertical="center" wrapText="1"/>
    </xf>
    <xf numFmtId="167" fontId="7" fillId="0" borderId="1" xfId="5759" applyNumberFormat="1" applyFont="1" applyFill="1" applyBorder="1" applyAlignment="1">
      <alignment horizontal="right" vertical="center" wrapText="1"/>
    </xf>
    <xf numFmtId="9" fontId="7" fillId="0" borderId="1" xfId="5759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7" fontId="7" fillId="3" borderId="1" xfId="5759" applyNumberFormat="1" applyFont="1" applyFill="1" applyBorder="1" applyAlignment="1">
      <alignment vertical="center"/>
    </xf>
    <xf numFmtId="168" fontId="7" fillId="0" borderId="1" xfId="4" applyNumberFormat="1" applyFont="1" applyFill="1" applyBorder="1" applyAlignment="1">
      <alignment horizontal="right" vertical="center" wrapText="1"/>
    </xf>
    <xf numFmtId="168" fontId="7" fillId="0" borderId="1" xfId="1" applyNumberFormat="1" applyFont="1" applyFill="1" applyBorder="1" applyAlignment="1">
      <alignment horizontal="right" vertical="center" wrapText="1"/>
    </xf>
    <xf numFmtId="170" fontId="7" fillId="0" borderId="1" xfId="5760" applyNumberFormat="1" applyFont="1" applyFill="1" applyBorder="1" applyAlignment="1">
      <alignment horizontal="center" vertical="center" wrapText="1"/>
    </xf>
    <xf numFmtId="165" fontId="7" fillId="0" borderId="1" xfId="4" applyNumberFormat="1" applyFont="1" applyFill="1" applyBorder="1" applyAlignment="1">
      <alignment horizontal="right" vertical="center" wrapText="1"/>
    </xf>
    <xf numFmtId="10" fontId="7" fillId="0" borderId="1" xfId="4" applyNumberFormat="1" applyFont="1" applyFill="1" applyBorder="1" applyAlignment="1">
      <alignment horizontal="right" vertical="center" wrapText="1"/>
    </xf>
    <xf numFmtId="2" fontId="7" fillId="0" borderId="1" xfId="5759" applyNumberFormat="1" applyFont="1" applyFill="1" applyBorder="1" applyAlignment="1">
      <alignment vertical="center"/>
    </xf>
    <xf numFmtId="1" fontId="7" fillId="0" borderId="1" xfId="5759" applyNumberFormat="1" applyFont="1" applyFill="1" applyBorder="1" applyAlignment="1">
      <alignment vertical="center"/>
    </xf>
    <xf numFmtId="9" fontId="7" fillId="0" borderId="5" xfId="1" applyNumberFormat="1" applyFont="1" applyFill="1" applyBorder="1" applyAlignment="1">
      <alignment horizontal="right" vertical="center" wrapText="1"/>
    </xf>
    <xf numFmtId="9" fontId="7" fillId="100" borderId="1" xfId="5759" applyFont="1" applyFill="1" applyBorder="1" applyAlignment="1">
      <alignment vertical="center"/>
    </xf>
    <xf numFmtId="171" fontId="7" fillId="0" borderId="1" xfId="1" applyNumberFormat="1" applyFont="1" applyFill="1" applyBorder="1" applyAlignment="1">
      <alignment horizontal="center" vertical="center" wrapText="1"/>
    </xf>
    <xf numFmtId="0" fontId="289" fillId="0" borderId="5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100" borderId="2" xfId="1" applyFont="1" applyFill="1" applyBorder="1" applyAlignment="1">
      <alignment horizontal="center" vertical="center" wrapText="1"/>
    </xf>
    <xf numFmtId="0" fontId="8" fillId="100" borderId="7" xfId="1" applyFont="1" applyFill="1" applyBorder="1" applyAlignment="1">
      <alignment horizontal="center" vertical="center" wrapText="1"/>
    </xf>
    <xf numFmtId="0" fontId="8" fillId="100" borderId="3" xfId="1" applyFont="1" applyFill="1" applyBorder="1" applyAlignment="1">
      <alignment horizontal="center" vertical="center" wrapText="1"/>
    </xf>
    <xf numFmtId="0" fontId="8" fillId="100" borderId="4" xfId="1" applyFont="1" applyFill="1" applyBorder="1" applyAlignment="1">
      <alignment horizontal="center" vertical="center" wrapText="1"/>
    </xf>
    <xf numFmtId="0" fontId="8" fillId="100" borderId="8" xfId="1" applyFont="1" applyFill="1" applyBorder="1" applyAlignment="1">
      <alignment horizontal="center" vertical="center" wrapText="1"/>
    </xf>
    <xf numFmtId="0" fontId="8" fillId="100" borderId="9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96" fillId="3" borderId="24" xfId="0" applyFont="1" applyFill="1" applyBorder="1" applyAlignment="1">
      <alignment horizontal="center" vertical="center" wrapText="1"/>
    </xf>
    <xf numFmtId="0" fontId="96" fillId="3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9" fontId="8" fillId="0" borderId="1" xfId="3" applyFont="1" applyFill="1" applyBorder="1" applyAlignment="1">
      <alignment horizontal="center" vertical="center" wrapText="1"/>
    </xf>
    <xf numFmtId="9" fontId="8" fillId="0" borderId="5" xfId="3" applyFont="1" applyFill="1" applyBorder="1" applyAlignment="1">
      <alignment horizontal="center" vertical="center" wrapText="1"/>
    </xf>
    <xf numFmtId="0" fontId="14" fillId="100" borderId="1" xfId="1" applyFont="1" applyFill="1" applyBorder="1" applyAlignment="1">
      <alignment horizontal="center" vertical="center" wrapText="1"/>
    </xf>
    <xf numFmtId="169" fontId="14" fillId="0" borderId="1" xfId="5" applyNumberFormat="1" applyFont="1" applyFill="1" applyBorder="1" applyAlignment="1">
      <alignment horizontal="right" vertical="center" wrapText="1"/>
    </xf>
    <xf numFmtId="168" fontId="7" fillId="3" borderId="1" xfId="1" applyNumberFormat="1" applyFont="1" applyFill="1" applyBorder="1" applyAlignment="1">
      <alignment horizontal="right" vertical="center" wrapText="1"/>
    </xf>
    <xf numFmtId="10" fontId="7" fillId="3" borderId="1" xfId="4" applyNumberFormat="1" applyFont="1" applyFill="1" applyBorder="1" applyAlignment="1">
      <alignment horizontal="right" vertical="center" wrapText="1"/>
    </xf>
    <xf numFmtId="168" fontId="7" fillId="3" borderId="1" xfId="4" applyNumberFormat="1" applyFont="1" applyFill="1" applyBorder="1" applyAlignment="1">
      <alignment horizontal="right" vertical="center" wrapText="1"/>
    </xf>
    <xf numFmtId="167" fontId="7" fillId="3" borderId="1" xfId="3" applyNumberFormat="1" applyFont="1" applyFill="1" applyBorder="1" applyAlignment="1">
      <alignment horizontal="right" vertical="center" wrapText="1"/>
    </xf>
    <xf numFmtId="3" fontId="7" fillId="3" borderId="1" xfId="3" applyNumberFormat="1" applyFont="1" applyFill="1" applyBorder="1" applyAlignment="1">
      <alignment horizontal="right" vertical="center" wrapText="1"/>
    </xf>
    <xf numFmtId="0" fontId="294" fillId="0" borderId="1" xfId="0" applyFont="1" applyBorder="1" applyAlignment="1">
      <alignment horizontal="justify" vertical="center"/>
    </xf>
    <xf numFmtId="0" fontId="295" fillId="0" borderId="0" xfId="0" applyFont="1" applyAlignment="1">
      <alignment horizontal="justify" vertical="center"/>
    </xf>
  </cellXfs>
  <cellStyles count="5894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 2 2" xfId="5624"/>
    <cellStyle name="Comma 4 2 3" xfId="5761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10" xfId="5625"/>
    <cellStyle name="Normal 3 11" xfId="5762"/>
    <cellStyle name="Normal 3 2" xfId="4126"/>
    <cellStyle name="Normal 3 2 2" xfId="4127"/>
    <cellStyle name="Normal 3 2 2 2" xfId="5626"/>
    <cellStyle name="Normal 3 2 2 3" xfId="5763"/>
    <cellStyle name="Normal 3 2 3" xfId="4128"/>
    <cellStyle name="Normal 3 2 3 2" xfId="5627"/>
    <cellStyle name="Normal 3 2 3 3" xfId="5764"/>
    <cellStyle name="Normal 3 2_4П" xfId="4129"/>
    <cellStyle name="Normal 3 3" xfId="4130"/>
    <cellStyle name="Normal 3 3 2" xfId="4131"/>
    <cellStyle name="Normal 3 3 2 2" xfId="5629"/>
    <cellStyle name="Normal 3 3 2 3" xfId="5766"/>
    <cellStyle name="Normal 3 3 3" xfId="5628"/>
    <cellStyle name="Normal 3 3 4" xfId="5765"/>
    <cellStyle name="Normal 3 4" xfId="4132"/>
    <cellStyle name="Normal 3 4 2" xfId="5630"/>
    <cellStyle name="Normal 3 4 3" xfId="5767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2 2 2" xfId="5632"/>
    <cellStyle name="Normal 4 2 2 3" xfId="5769"/>
    <cellStyle name="Normal 4 2 3" xfId="5631"/>
    <cellStyle name="Normal 4 2 4" xfId="5768"/>
    <cellStyle name="Normal 4 3" xfId="4142"/>
    <cellStyle name="Normal 4 3 2" xfId="5633"/>
    <cellStyle name="Normal 4 3 3" xfId="5770"/>
    <cellStyle name="Normal 4 4" xfId="4143"/>
    <cellStyle name="Normal 4 4 2" xfId="5634"/>
    <cellStyle name="Normal 4 4 3" xfId="5771"/>
    <cellStyle name="Normal 4_4П" xfId="4144"/>
    <cellStyle name="Normal 5" xfId="4145"/>
    <cellStyle name="Normal 5 2" xfId="4146"/>
    <cellStyle name="Normal 5 2 2" xfId="5635"/>
    <cellStyle name="Normal 5 2 3" xfId="5772"/>
    <cellStyle name="Normal 5 3" xfId="4147"/>
    <cellStyle name="Normal 5 3 2" xfId="5636"/>
    <cellStyle name="Normal 5 3 3" xfId="5773"/>
    <cellStyle name="Normal 5_4П" xfId="4148"/>
    <cellStyle name="Normal 6" xfId="4149"/>
    <cellStyle name="Normal 6 2" xfId="4150"/>
    <cellStyle name="Normal 7" xfId="4151"/>
    <cellStyle name="Normal 7 2" xfId="4152"/>
    <cellStyle name="Normal 7 2 2" xfId="5637"/>
    <cellStyle name="Normal 7 2 3" xfId="5774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 6 2" xfId="5638"/>
    <cellStyle name="Обычный 10 6 3" xfId="5775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2 2 2" xfId="5641"/>
    <cellStyle name="Обычный 108 2 2 3" xfId="5778"/>
    <cellStyle name="Обычный 108 2 3" xfId="5640"/>
    <cellStyle name="Обычный 108 2 4" xfId="5777"/>
    <cellStyle name="Обычный 108 3" xfId="4762"/>
    <cellStyle name="Обычный 108 3 2" xfId="5642"/>
    <cellStyle name="Обычный 108 3 3" xfId="5779"/>
    <cellStyle name="Обычный 108 4" xfId="5639"/>
    <cellStyle name="Обычный 108 5" xfId="5776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4 2" xfId="5643"/>
    <cellStyle name="Обычный 114 3" xfId="5780"/>
    <cellStyle name="Обычный 115" xfId="4774"/>
    <cellStyle name="Обычный 115 2" xfId="5644"/>
    <cellStyle name="Обычный 115 3" xfId="5781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2 2" xfId="5645"/>
    <cellStyle name="Обычный 13 2 3" xfId="5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43 4 2" xfId="5646"/>
    <cellStyle name="Обычный 143 4 3" xfId="5783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7 2 2" xfId="5647"/>
    <cellStyle name="Обычный 17 2 3" xfId="5784"/>
    <cellStyle name="Обычный 18" xfId="4798"/>
    <cellStyle name="Обычный 18 2" xfId="4799"/>
    <cellStyle name="Обычный 18 2 2" xfId="4800"/>
    <cellStyle name="Обычный 18 2 2 2" xfId="5648"/>
    <cellStyle name="Обычный 18 2 2 3" xfId="5785"/>
    <cellStyle name="Обычный 18_4П" xfId="4801"/>
    <cellStyle name="Обычный 19" xfId="4802"/>
    <cellStyle name="Обычный 19 2" xfId="4803"/>
    <cellStyle name="Обычный 19 2 2" xfId="5649"/>
    <cellStyle name="Обычный 19 2 3" xfId="5786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25" xfId="5621"/>
    <cellStyle name="Обычный 2 26" xfId="5758"/>
    <cellStyle name="Обычный 2 3" xfId="4847"/>
    <cellStyle name="Обычный 2 3 2" xfId="4848"/>
    <cellStyle name="Обычный 2 3 2 2" xfId="4849"/>
    <cellStyle name="Обычный 2 3 2 3" xfId="4850"/>
    <cellStyle name="Обычный 2 3 2 3 2" xfId="5651"/>
    <cellStyle name="Обычный 2 3 2 3 3" xfId="5788"/>
    <cellStyle name="Обычный 2 3 2 4" xfId="5650"/>
    <cellStyle name="Обычный 2 3 2 5" xfId="5787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4 4 2" xfId="5652"/>
    <cellStyle name="Обычный 2 4 4 3" xfId="5789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 2 2" xfId="5653"/>
    <cellStyle name="Обычный 21 2 3" xfId="5790"/>
    <cellStyle name="Обычный 21_4П" xfId="4880"/>
    <cellStyle name="Обычный 22" xfId="4881"/>
    <cellStyle name="Обычный 22 2" xfId="4882"/>
    <cellStyle name="Обычный 22 2 2" xfId="5654"/>
    <cellStyle name="Обычный 22 2 3" xfId="5791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0 2 2" xfId="5657"/>
    <cellStyle name="Обычный 3 10 2 3" xfId="5794"/>
    <cellStyle name="Обычный 3 10 3" xfId="5656"/>
    <cellStyle name="Обычный 3 10 4" xfId="5793"/>
    <cellStyle name="Обычный 3 11" xfId="4895"/>
    <cellStyle name="Обычный 3 12" xfId="5620"/>
    <cellStyle name="Обычный 3 12 2" xfId="5756"/>
    <cellStyle name="Обычный 3 12 3" xfId="5893"/>
    <cellStyle name="Обычный 3 13" xfId="5655"/>
    <cellStyle name="Обычный 3 14" xfId="5792"/>
    <cellStyle name="Обычный 3 2" xfId="4896"/>
    <cellStyle name="Обычный 3 2 2" xfId="4897"/>
    <cellStyle name="Обычный 3 2 2 2" xfId="4898"/>
    <cellStyle name="Обычный 3 2 2 2 2" xfId="4899"/>
    <cellStyle name="Обычный 3 2 2 3" xfId="5659"/>
    <cellStyle name="Обычный 3 2 2 4" xfId="5796"/>
    <cellStyle name="Обычный 3 2 2_4П" xfId="4900"/>
    <cellStyle name="Обычный 3 2 3" xfId="4901"/>
    <cellStyle name="Обычный 3 2 4" xfId="4902"/>
    <cellStyle name="Обычный 3 2 4 2" xfId="5660"/>
    <cellStyle name="Обычный 3 2 4 3" xfId="5797"/>
    <cellStyle name="Обычный 3 2 5" xfId="5658"/>
    <cellStyle name="Обычный 3 2 6" xfId="5795"/>
    <cellStyle name="Обычный 3 3" xfId="4903"/>
    <cellStyle name="Обычный 3 3 2" xfId="4904"/>
    <cellStyle name="Обычный 3 3 3" xfId="4905"/>
    <cellStyle name="Обычный 3 3 3 2" xfId="5661"/>
    <cellStyle name="Обычный 3 3 3 3" xfId="5798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3 2 2" xfId="5662"/>
    <cellStyle name="Обычный 3 4 3 2 3" xfId="5799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2 2" xfId="5664"/>
    <cellStyle name="Обычный 3 6 2 3" xfId="5801"/>
    <cellStyle name="Обычный 3 6 3" xfId="4917"/>
    <cellStyle name="Обычный 3 6 3 2" xfId="5665"/>
    <cellStyle name="Обычный 3 6 3 3" xfId="5802"/>
    <cellStyle name="Обычный 3 6 4" xfId="5663"/>
    <cellStyle name="Обычный 3 6 5" xfId="5800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0 2" xfId="5666"/>
    <cellStyle name="Обычный 4 10 3" xfId="5803"/>
    <cellStyle name="Обычный 4 11" xfId="4936"/>
    <cellStyle name="Обычный 4 11 2" xfId="5667"/>
    <cellStyle name="Обычный 4 11 3" xfId="5804"/>
    <cellStyle name="Обычный 4 12" xfId="4937"/>
    <cellStyle name="Обычный 4 12 2" xfId="5668"/>
    <cellStyle name="Обычный 4 12 3" xfId="5805"/>
    <cellStyle name="Обычный 4 13" xfId="4938"/>
    <cellStyle name="Обычный 4 13 2" xfId="5669"/>
    <cellStyle name="Обычный 4 13 3" xfId="5806"/>
    <cellStyle name="Обычный 4 14" xfId="4939"/>
    <cellStyle name="Обычный 4 14 2" xfId="5670"/>
    <cellStyle name="Обычный 4 14 3" xfId="5807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 2 2" xfId="5672"/>
    <cellStyle name="Обычный 4 2 2 2 3" xfId="5809"/>
    <cellStyle name="Обычный 4 2 2 3" xfId="5671"/>
    <cellStyle name="Обычный 4 2 2 4" xfId="5808"/>
    <cellStyle name="Обычный 4 2 2_4П" xfId="4948"/>
    <cellStyle name="Обычный 4 2 3" xfId="4949"/>
    <cellStyle name="Обычный 4 2 3 2" xfId="5673"/>
    <cellStyle name="Обычный 4 2 3 3" xfId="5810"/>
    <cellStyle name="Обычный 4 2_4П" xfId="4950"/>
    <cellStyle name="Обычный 4 20" xfId="4951"/>
    <cellStyle name="Обычный 4 21" xfId="4952"/>
    <cellStyle name="Обычный 4 22" xfId="4953"/>
    <cellStyle name="Обычный 4 22 2" xfId="5674"/>
    <cellStyle name="Обычный 4 22 3" xfId="5811"/>
    <cellStyle name="Обычный 4 3" xfId="4954"/>
    <cellStyle name="Обычный 4 3 2" xfId="4955"/>
    <cellStyle name="Обычный 4 3 3" xfId="4956"/>
    <cellStyle name="Обычный 4 3 4" xfId="5675"/>
    <cellStyle name="Обычный 4 3 5" xfId="5812"/>
    <cellStyle name="Обычный 4 3_4П" xfId="4957"/>
    <cellStyle name="Обычный 4 4" xfId="4958"/>
    <cellStyle name="Обычный 4 4 2" xfId="4959"/>
    <cellStyle name="Обычный 4 4 2 2" xfId="5677"/>
    <cellStyle name="Обычный 4 4 2 3" xfId="5814"/>
    <cellStyle name="Обычный 4 4 3" xfId="5676"/>
    <cellStyle name="Обычный 4 4 4" xfId="5813"/>
    <cellStyle name="Обычный 4 4_4П" xfId="4960"/>
    <cellStyle name="Обычный 4 5" xfId="4961"/>
    <cellStyle name="Обычный 4 5 2" xfId="4962"/>
    <cellStyle name="Обычный 4 5 2 2" xfId="5679"/>
    <cellStyle name="Обычный 4 5 2 3" xfId="5816"/>
    <cellStyle name="Обычный 4 5 3" xfId="5678"/>
    <cellStyle name="Обычный 4 5 4" xfId="5815"/>
    <cellStyle name="Обычный 4 6" xfId="4963"/>
    <cellStyle name="Обычный 4 6 2" xfId="5680"/>
    <cellStyle name="Обычный 4 6 3" xfId="5817"/>
    <cellStyle name="Обычный 4 7" xfId="4964"/>
    <cellStyle name="Обычный 4 7 2" xfId="5681"/>
    <cellStyle name="Обычный 4 7 3" xfId="5818"/>
    <cellStyle name="Обычный 4 8" xfId="4965"/>
    <cellStyle name="Обычный 4 8 2" xfId="5682"/>
    <cellStyle name="Обычный 4 8 3" xfId="5819"/>
    <cellStyle name="Обычный 4 9" xfId="4966"/>
    <cellStyle name="Обычный 4 9 2" xfId="5683"/>
    <cellStyle name="Обычный 4 9 3" xfId="5820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 6" xfId="5684"/>
    <cellStyle name="Обычный 5 7" xfId="5821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 4 2" xfId="5685"/>
    <cellStyle name="Обычный 6 4 3" xfId="5822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2 2 2 2" xfId="5686"/>
    <cellStyle name="Обычный 7 2 2 2 3" xfId="5823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2 3" xfId="5687"/>
    <cellStyle name="Обычный 8 2 4" xfId="5824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2 2 2" xfId="5690"/>
    <cellStyle name="Процентный 11 2 2 3" xfId="5827"/>
    <cellStyle name="Процентный 11 2 3" xfId="5689"/>
    <cellStyle name="Процентный 11 2 4" xfId="5826"/>
    <cellStyle name="Процентный 11 3" xfId="5110"/>
    <cellStyle name="Процентный 11 3 2" xfId="5691"/>
    <cellStyle name="Процентный 11 3 3" xfId="5828"/>
    <cellStyle name="Процентный 11 4" xfId="5616"/>
    <cellStyle name="Процентный 11 5" xfId="5688"/>
    <cellStyle name="Процентный 11 6" xfId="5825"/>
    <cellStyle name="Процентный 12" xfId="5111"/>
    <cellStyle name="Процентный 13" xfId="5112"/>
    <cellStyle name="Процентный 13 2" xfId="5113"/>
    <cellStyle name="Процентный 13 2 2" xfId="5693"/>
    <cellStyle name="Процентный 13 2 3" xfId="5830"/>
    <cellStyle name="Процентный 13 3" xfId="5692"/>
    <cellStyle name="Процентный 13 4" xfId="5829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15 2 2" xfId="5694"/>
    <cellStyle name="Процентный 2 15 2 3" xfId="5831"/>
    <cellStyle name="Процентный 2 16" xfId="5622"/>
    <cellStyle name="Процентный 2 17" xfId="5759"/>
    <cellStyle name="Процентный 2 2" xfId="5122"/>
    <cellStyle name="Процентный 2 2 10" xfId="5695"/>
    <cellStyle name="Процентный 2 2 11" xfId="583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4 2 2" xfId="5755"/>
    <cellStyle name="Процентный 2 2 4 2 3" xfId="5892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0 2" xfId="5696"/>
    <cellStyle name="Процентный 3 10 3" xfId="5833"/>
    <cellStyle name="Процентный 3 11" xfId="5157"/>
    <cellStyle name="Процентный 3 11 2" xfId="5697"/>
    <cellStyle name="Процентный 3 11 3" xfId="5834"/>
    <cellStyle name="Процентный 3 12" xfId="5158"/>
    <cellStyle name="Процентный 3 12 2" xfId="5698"/>
    <cellStyle name="Процентный 3 12 3" xfId="5835"/>
    <cellStyle name="Процентный 3 13" xfId="5159"/>
    <cellStyle name="Процентный 3 13 2" xfId="5699"/>
    <cellStyle name="Процентный 3 13 3" xfId="5836"/>
    <cellStyle name="Процентный 3 14" xfId="5160"/>
    <cellStyle name="Процентный 3 14 2" xfId="5700"/>
    <cellStyle name="Процентный 3 14 3" xfId="5837"/>
    <cellStyle name="Процентный 3 15" xfId="5161"/>
    <cellStyle name="Процентный 3 15 2" xfId="5701"/>
    <cellStyle name="Процентный 3 15 3" xfId="5838"/>
    <cellStyle name="Процентный 3 16" xfId="5162"/>
    <cellStyle name="Процентный 3 16 2" xfId="5702"/>
    <cellStyle name="Процентный 3 16 3" xfId="5839"/>
    <cellStyle name="Процентный 3 17" xfId="5163"/>
    <cellStyle name="Процентный 3 17 2" xfId="5703"/>
    <cellStyle name="Процентный 3 17 3" xfId="5840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4 5" xfId="5704"/>
    <cellStyle name="Процентный 3 4 6" xfId="5841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6 4" xfId="5705"/>
    <cellStyle name="Процентный 3 6 5" xfId="5842"/>
    <cellStyle name="Процентный 3 7" xfId="5182"/>
    <cellStyle name="Процентный 3 7 2" xfId="5183"/>
    <cellStyle name="Процентный 3 7 3" xfId="5706"/>
    <cellStyle name="Процентный 3 7 4" xfId="5843"/>
    <cellStyle name="Процентный 3 8" xfId="5184"/>
    <cellStyle name="Процентный 3 8 2" xfId="5707"/>
    <cellStyle name="Процентный 3 8 3" xfId="5844"/>
    <cellStyle name="Процентный 3 9" xfId="5185"/>
    <cellStyle name="Процентный 3 9 2" xfId="5708"/>
    <cellStyle name="Процентный 3 9 3" xfId="584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2 3" xfId="5709"/>
    <cellStyle name="Процентный 4 3 2 4" xfId="5846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6 5" xfId="5710"/>
    <cellStyle name="Процентный 6 6" xfId="5847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2 4" xfId="5711"/>
    <cellStyle name="Процентный 7 2 5" xfId="5848"/>
    <cellStyle name="Процентный 7 3" xfId="5214"/>
    <cellStyle name="Процентный 7 4" xfId="5215"/>
    <cellStyle name="Процентный 7 4 2" xfId="5216"/>
    <cellStyle name="Процентный 7 4 3" xfId="5712"/>
    <cellStyle name="Процентный 7 4 4" xfId="5849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" xfId="5757" builtinId="3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2 2 2 2" xfId="5714"/>
    <cellStyle name="Финансовый 11 2 2 2 3" xfId="5851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1 6" xfId="5713"/>
    <cellStyle name="Финансовый 11 7" xfId="58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2 4" xfId="5715"/>
    <cellStyle name="Финансовый 12 2 5" xfId="5852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2 4" xfId="5717"/>
    <cellStyle name="Финансовый 13 2 5" xfId="5854"/>
    <cellStyle name="Финансовый 13 3" xfId="5361"/>
    <cellStyle name="Финансовый 13 3 2" xfId="5362"/>
    <cellStyle name="Финансовый 13 3 3" xfId="5363"/>
    <cellStyle name="Финансовый 13 3 4" xfId="5718"/>
    <cellStyle name="Финансовый 13 3 5" xfId="5855"/>
    <cellStyle name="Финансовый 13 4" xfId="5364"/>
    <cellStyle name="Финансовый 13 5" xfId="5365"/>
    <cellStyle name="Финансовый 13 5 2" xfId="5366"/>
    <cellStyle name="Финансовый 13 6" xfId="5716"/>
    <cellStyle name="Финансовый 13 7" xfId="5853"/>
    <cellStyle name="Финансовый 14" xfId="5367"/>
    <cellStyle name="Финансовый 14 2" xfId="5368"/>
    <cellStyle name="Финансовый 14 3" xfId="5369"/>
    <cellStyle name="Финансовый 14 4" xfId="5719"/>
    <cellStyle name="Финансовый 14 5" xfId="5856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2 2 2" xfId="5721"/>
    <cellStyle name="Финансовый 16 2 2 3" xfId="5858"/>
    <cellStyle name="Финансовый 16 3" xfId="5375"/>
    <cellStyle name="Финансовый 16 4" xfId="5720"/>
    <cellStyle name="Финансовый 16 5" xfId="5857"/>
    <cellStyle name="Финансовый 17" xfId="5376"/>
    <cellStyle name="Финансовый 17 2" xfId="5377"/>
    <cellStyle name="Финансовый 17 2 2" xfId="5378"/>
    <cellStyle name="Финансовый 17 2 2 2" xfId="5723"/>
    <cellStyle name="Финансовый 17 2 2 3" xfId="5860"/>
    <cellStyle name="Финансовый 17 3" xfId="5379"/>
    <cellStyle name="Финансовый 17 4" xfId="5722"/>
    <cellStyle name="Финансовый 17 5" xfId="5859"/>
    <cellStyle name="Финансовый 18" xfId="5380"/>
    <cellStyle name="Финансовый 18 2" xfId="5381"/>
    <cellStyle name="Финансовый 18 3" xfId="5382"/>
    <cellStyle name="Финансовый 18 4" xfId="5724"/>
    <cellStyle name="Финансовый 18 5" xfId="5861"/>
    <cellStyle name="Финансовый 19" xfId="5383"/>
    <cellStyle name="Финансовый 19 2" xfId="5384"/>
    <cellStyle name="Финансовый 19 3" xfId="5385"/>
    <cellStyle name="Финансовый 19 4" xfId="5725"/>
    <cellStyle name="Финансовый 19 5" xfId="5862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15 2" xfId="5726"/>
    <cellStyle name="Финансовый 2 15 3" xfId="5863"/>
    <cellStyle name="Финансовый 2 16" xfId="5623"/>
    <cellStyle name="Финансовый 2 17" xfId="5760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0 4" xfId="5727"/>
    <cellStyle name="Финансовый 20 5" xfId="5864"/>
    <cellStyle name="Финансовый 21" xfId="5436"/>
    <cellStyle name="Финансовый 21 2" xfId="5437"/>
    <cellStyle name="Финансовый 21 3" xfId="5438"/>
    <cellStyle name="Финансовый 21 4" xfId="5728"/>
    <cellStyle name="Финансовый 21 5" xfId="5865"/>
    <cellStyle name="Финансовый 22" xfId="5439"/>
    <cellStyle name="Финансовый 22 2" xfId="5440"/>
    <cellStyle name="Финансовый 22 3" xfId="5441"/>
    <cellStyle name="Финансовый 22 4" xfId="5729"/>
    <cellStyle name="Финансовый 22 5" xfId="5866"/>
    <cellStyle name="Финансовый 23" xfId="5442"/>
    <cellStyle name="Финансовый 23 2" xfId="5443"/>
    <cellStyle name="Финансовый 23 3" xfId="5444"/>
    <cellStyle name="Финансовый 23 4" xfId="5730"/>
    <cellStyle name="Финансовый 23 5" xfId="5867"/>
    <cellStyle name="Финансовый 24" xfId="5445"/>
    <cellStyle name="Финансовый 25" xfId="5446"/>
    <cellStyle name="Финансовый 25 2" xfId="5731"/>
    <cellStyle name="Финансовый 25 3" xfId="5868"/>
    <cellStyle name="Финансовый 26" xfId="5447"/>
    <cellStyle name="Финансовый 26 2" xfId="5732"/>
    <cellStyle name="Финансовый 26 3" xfId="5869"/>
    <cellStyle name="Финансовый 27" xfId="5448"/>
    <cellStyle name="Финансовый 27 2" xfId="5449"/>
    <cellStyle name="Финансовый 27 3" xfId="5733"/>
    <cellStyle name="Финансовый 27 4" xfId="5870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 5 2" xfId="5734"/>
    <cellStyle name="Финансовый 3 5 3" xfId="5871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0 2" xfId="5735"/>
    <cellStyle name="Финансовый 4 10 3" xfId="5872"/>
    <cellStyle name="Финансовый 4 11" xfId="5481"/>
    <cellStyle name="Финансовый 4 11 2" xfId="5736"/>
    <cellStyle name="Финансовый 4 11 3" xfId="5873"/>
    <cellStyle name="Финансовый 4 12" xfId="5482"/>
    <cellStyle name="Финансовый 4 12 2" xfId="5737"/>
    <cellStyle name="Финансовый 4 12 3" xfId="5874"/>
    <cellStyle name="Финансовый 4 13" xfId="5483"/>
    <cellStyle name="Финансовый 4 13 2" xfId="5738"/>
    <cellStyle name="Финансовый 4 13 3" xfId="5875"/>
    <cellStyle name="Финансовый 4 14" xfId="5484"/>
    <cellStyle name="Финансовый 4 14 2" xfId="5739"/>
    <cellStyle name="Финансовый 4 14 3" xfId="5876"/>
    <cellStyle name="Финансовый 4 15" xfId="5485"/>
    <cellStyle name="Финансовый 4 15 2" xfId="5740"/>
    <cellStyle name="Финансовый 4 15 3" xfId="5877"/>
    <cellStyle name="Финансовый 4 16" xfId="5486"/>
    <cellStyle name="Финансовый 4 16 2" xfId="5741"/>
    <cellStyle name="Финансовый 4 16 3" xfId="5878"/>
    <cellStyle name="Финансовый 4 17" xfId="5487"/>
    <cellStyle name="Финансовый 4 17 2" xfId="5742"/>
    <cellStyle name="Финансовый 4 17 3" xfId="5879"/>
    <cellStyle name="Финансовый 4 18" xfId="5488"/>
    <cellStyle name="Финансовый 4 18 2" xfId="5743"/>
    <cellStyle name="Финансовый 4 18 3" xfId="5880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6 4" xfId="5744"/>
    <cellStyle name="Финансовый 4 6 5" xfId="5881"/>
    <cellStyle name="Финансовый 4 7" xfId="5504"/>
    <cellStyle name="Финансовый 4 7 2" xfId="5505"/>
    <cellStyle name="Финансовый 4 7 3" xfId="5506"/>
    <cellStyle name="Финансовый 4 7 4" xfId="5745"/>
    <cellStyle name="Финансовый 4 7 5" xfId="5882"/>
    <cellStyle name="Финансовый 4 8" xfId="5507"/>
    <cellStyle name="Финансовый 4 8 2" xfId="5746"/>
    <cellStyle name="Финансовый 4 8 3" xfId="5883"/>
    <cellStyle name="Финансовый 4 9" xfId="5508"/>
    <cellStyle name="Финансовый 4 9 2" xfId="5747"/>
    <cellStyle name="Финансовый 4 9 3" xfId="5884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2 5" xfId="5748"/>
    <cellStyle name="Финансовый 6 2 2 6" xfId="588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4 4" xfId="5749"/>
    <cellStyle name="Финансовый 6 4 5" xfId="5886"/>
    <cellStyle name="Финансовый 6 5" xfId="5553"/>
    <cellStyle name="Финансовый 60" xfId="5554"/>
    <cellStyle name="Финансовый 61" xfId="5618"/>
    <cellStyle name="Финансовый 61 2" xfId="5754"/>
    <cellStyle name="Финансовый 61 3" xfId="5891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2 4" xfId="5751"/>
    <cellStyle name="Финансовый 8 2 2 5" xfId="5888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8 5" xfId="5750"/>
    <cellStyle name="Финансовый 8 6" xfId="5887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2 4" xfId="5753"/>
    <cellStyle name="Финансовый 9 2 5" xfId="5890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Финансовый 9 8" xfId="5752"/>
    <cellStyle name="Финансовый 9 9" xfId="5889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aliyev/AppData/Local/Temp/Temp1_&#1060;&#1061;&#1044;%20&#1050;&#1055;&#1044;%209%20&#1084;&#1077;&#1089;%202019.zip/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  <sheetName val="PROG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E67"/>
  <sheetViews>
    <sheetView tabSelected="1" view="pageBreakPreview" zoomScale="70" zoomScaleNormal="70" zoomScaleSheetLayoutView="7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P51" sqref="P51"/>
    </sheetView>
  </sheetViews>
  <sheetFormatPr defaultRowHeight="14.25" outlineLevelCol="1"/>
  <cols>
    <col min="1" max="1" width="7.85546875" style="5" customWidth="1" outlineLevel="1"/>
    <col min="2" max="2" width="10.140625" style="5" customWidth="1" outlineLevel="1"/>
    <col min="3" max="3" width="11" style="5" customWidth="1" outlineLevel="1"/>
    <col min="4" max="4" width="51.28515625" style="5" customWidth="1"/>
    <col min="5" max="5" width="13.42578125" style="46" customWidth="1"/>
    <col min="6" max="6" width="17.85546875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5" customWidth="1"/>
    <col min="17" max="17" width="48.5703125" style="5" customWidth="1"/>
    <col min="18" max="83" width="9.140625" style="5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118"/>
    </row>
    <row r="2" spans="1:83" ht="15">
      <c r="A2" s="1"/>
      <c r="B2" s="1"/>
      <c r="C2" s="1"/>
      <c r="D2" s="1" t="s">
        <v>0</v>
      </c>
      <c r="E2" s="2"/>
      <c r="O2" s="6"/>
    </row>
    <row r="3" spans="1:83">
      <c r="A3" s="1"/>
      <c r="B3" s="148" t="s">
        <v>145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83">
      <c r="A4" s="1"/>
      <c r="B4" s="7"/>
      <c r="C4" s="7"/>
      <c r="D4" s="1"/>
      <c r="E4" s="2" t="s">
        <v>0</v>
      </c>
      <c r="O4" s="4" t="s">
        <v>0</v>
      </c>
    </row>
    <row r="5" spans="1:83">
      <c r="A5" s="1"/>
      <c r="B5" s="7"/>
      <c r="C5" s="7"/>
      <c r="D5" s="1"/>
      <c r="E5" s="2"/>
      <c r="L5" s="117"/>
      <c r="M5" s="117"/>
    </row>
    <row r="6" spans="1:83" ht="15" customHeight="1">
      <c r="A6" s="150" t="s">
        <v>1</v>
      </c>
      <c r="B6" s="150" t="s">
        <v>2</v>
      </c>
      <c r="C6" s="150" t="s">
        <v>3</v>
      </c>
      <c r="D6" s="150" t="s">
        <v>4</v>
      </c>
      <c r="E6" s="150" t="s">
        <v>5</v>
      </c>
      <c r="F6" s="151" t="s">
        <v>6</v>
      </c>
      <c r="G6" s="151" t="s">
        <v>126</v>
      </c>
      <c r="H6" s="151" t="s">
        <v>126</v>
      </c>
      <c r="I6" s="153" t="s">
        <v>127</v>
      </c>
      <c r="J6" s="154"/>
      <c r="K6" s="151"/>
      <c r="L6" s="161" t="s">
        <v>146</v>
      </c>
      <c r="M6" s="162"/>
      <c r="N6" s="162"/>
      <c r="O6" s="162"/>
      <c r="P6" s="162"/>
      <c r="Q6" s="163"/>
    </row>
    <row r="7" spans="1:83" ht="15" customHeight="1">
      <c r="A7" s="150"/>
      <c r="B7" s="150"/>
      <c r="C7" s="150"/>
      <c r="D7" s="150"/>
      <c r="E7" s="150"/>
      <c r="F7" s="152"/>
      <c r="G7" s="152"/>
      <c r="H7" s="152"/>
      <c r="I7" s="155"/>
      <c r="J7" s="156"/>
      <c r="K7" s="152"/>
      <c r="L7" s="164"/>
      <c r="M7" s="165"/>
      <c r="N7" s="165"/>
      <c r="O7" s="165"/>
      <c r="P7" s="165"/>
      <c r="Q7" s="166"/>
    </row>
    <row r="8" spans="1:83" ht="14.25" customHeight="1">
      <c r="A8" s="150"/>
      <c r="B8" s="150"/>
      <c r="C8" s="150"/>
      <c r="D8" s="150"/>
      <c r="E8" s="150"/>
      <c r="F8" s="157" t="s">
        <v>7</v>
      </c>
      <c r="G8" s="157" t="s">
        <v>7</v>
      </c>
      <c r="H8" s="150" t="s">
        <v>8</v>
      </c>
      <c r="I8" s="150" t="s">
        <v>9</v>
      </c>
      <c r="J8" s="150" t="s">
        <v>10</v>
      </c>
      <c r="K8" s="150" t="s">
        <v>11</v>
      </c>
      <c r="L8" s="150" t="s">
        <v>12</v>
      </c>
      <c r="M8" s="150" t="s">
        <v>13</v>
      </c>
      <c r="N8" s="167" t="s">
        <v>14</v>
      </c>
      <c r="O8" s="168" t="s">
        <v>15</v>
      </c>
      <c r="P8" s="158" t="s">
        <v>135</v>
      </c>
      <c r="Q8" s="160" t="s">
        <v>72</v>
      </c>
    </row>
    <row r="9" spans="1:83" ht="67.5" customHeight="1">
      <c r="A9" s="150"/>
      <c r="B9" s="150"/>
      <c r="C9" s="150"/>
      <c r="D9" s="150"/>
      <c r="E9" s="150"/>
      <c r="F9" s="157"/>
      <c r="G9" s="157"/>
      <c r="H9" s="150"/>
      <c r="I9" s="150"/>
      <c r="J9" s="150"/>
      <c r="K9" s="150"/>
      <c r="L9" s="150"/>
      <c r="M9" s="150"/>
      <c r="N9" s="167"/>
      <c r="O9" s="168"/>
      <c r="P9" s="159"/>
      <c r="Q9" s="160"/>
    </row>
    <row r="10" spans="1:83" ht="1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3">
        <v>15</v>
      </c>
      <c r="P10" s="41"/>
      <c r="Q10" s="41"/>
    </row>
    <row r="11" spans="1:83" s="10" customFormat="1" ht="30">
      <c r="A11" s="67">
        <v>1</v>
      </c>
      <c r="B11" s="67"/>
      <c r="C11" s="67"/>
      <c r="D11" s="59" t="s">
        <v>69</v>
      </c>
      <c r="E11" s="67"/>
      <c r="F11" s="66"/>
      <c r="G11" s="66"/>
      <c r="H11" s="66"/>
      <c r="I11" s="71"/>
      <c r="J11" s="65"/>
      <c r="K11" s="65"/>
      <c r="L11" s="71"/>
      <c r="M11" s="71"/>
      <c r="N11" s="71"/>
      <c r="O11" s="66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</row>
    <row r="12" spans="1:83" s="10" customFormat="1" ht="15">
      <c r="A12" s="30"/>
      <c r="B12" s="30"/>
      <c r="C12" s="84"/>
      <c r="D12" s="78" t="s">
        <v>70</v>
      </c>
      <c r="E12" s="77" t="s">
        <v>43</v>
      </c>
      <c r="F12" s="76">
        <v>12509</v>
      </c>
      <c r="G12" s="11">
        <v>11816</v>
      </c>
      <c r="H12" s="94"/>
      <c r="I12" s="75">
        <v>13152</v>
      </c>
      <c r="J12" s="75">
        <v>12971</v>
      </c>
      <c r="K12" s="74">
        <v>12457</v>
      </c>
      <c r="L12" s="75"/>
      <c r="M12" s="11"/>
      <c r="N12" s="11"/>
      <c r="O12" s="73"/>
      <c r="P12" s="52"/>
      <c r="Q12" s="52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</row>
    <row r="13" spans="1:83" s="109" customFormat="1" ht="159" customHeight="1">
      <c r="A13" s="30"/>
      <c r="B13" s="30"/>
      <c r="C13" s="101"/>
      <c r="D13" s="102" t="s">
        <v>71</v>
      </c>
      <c r="E13" s="103"/>
      <c r="F13" s="104">
        <v>10.63</v>
      </c>
      <c r="G13" s="105">
        <v>26.27</v>
      </c>
      <c r="H13" s="146">
        <v>53.3</v>
      </c>
      <c r="I13" s="105">
        <v>4.0199999999999996</v>
      </c>
      <c r="J13" s="106">
        <v>3.99</v>
      </c>
      <c r="K13" s="106">
        <v>4.2699999999999996</v>
      </c>
      <c r="L13" s="106">
        <v>5.89</v>
      </c>
      <c r="M13" s="105">
        <v>5.72</v>
      </c>
      <c r="N13" s="31">
        <f>M13/L13</f>
        <v>0.97113752122241093</v>
      </c>
      <c r="O13" s="107">
        <f>M13/H13</f>
        <v>0.10731707317073171</v>
      </c>
      <c r="P13" s="108" t="s">
        <v>140</v>
      </c>
      <c r="Q13" s="177" t="s">
        <v>154</v>
      </c>
    </row>
    <row r="14" spans="1:83" s="15" customFormat="1" ht="30">
      <c r="A14" s="71">
        <v>2</v>
      </c>
      <c r="B14" s="72"/>
      <c r="C14" s="72"/>
      <c r="D14" s="54" t="s">
        <v>16</v>
      </c>
      <c r="E14" s="71"/>
      <c r="F14" s="70"/>
      <c r="G14" s="69"/>
      <c r="H14" s="145"/>
      <c r="I14" s="70"/>
      <c r="J14" s="71"/>
      <c r="K14" s="71"/>
      <c r="L14" s="71"/>
      <c r="M14" s="69"/>
      <c r="N14" s="68"/>
      <c r="O14" s="66"/>
      <c r="P14" s="119"/>
      <c r="Q14" s="11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</row>
    <row r="15" spans="1:83" ht="15">
      <c r="A15" s="16"/>
      <c r="B15" s="16" t="s">
        <v>78</v>
      </c>
      <c r="C15" s="16"/>
      <c r="D15" s="17" t="s">
        <v>17</v>
      </c>
      <c r="E15" s="18"/>
      <c r="F15" s="11"/>
      <c r="G15" s="13"/>
      <c r="H15" s="127"/>
      <c r="I15" s="11"/>
      <c r="J15" s="8"/>
      <c r="K15" s="8"/>
      <c r="L15" s="90"/>
      <c r="M15" s="13"/>
      <c r="N15" s="14"/>
      <c r="O15" s="83"/>
      <c r="P15" s="120"/>
      <c r="Q15" s="120"/>
    </row>
    <row r="16" spans="1:83" s="115" customFormat="1" ht="58.5" customHeight="1">
      <c r="A16" s="110"/>
      <c r="B16" s="111"/>
      <c r="C16" s="111" t="s">
        <v>82</v>
      </c>
      <c r="D16" s="112" t="s">
        <v>136</v>
      </c>
      <c r="E16" s="113" t="s">
        <v>124</v>
      </c>
      <c r="F16" s="22">
        <v>100</v>
      </c>
      <c r="G16" s="114">
        <v>59.75</v>
      </c>
      <c r="H16" s="128">
        <v>63</v>
      </c>
      <c r="I16" s="131">
        <v>120.8</v>
      </c>
      <c r="J16" s="22">
        <v>117</v>
      </c>
      <c r="K16" s="22">
        <v>117</v>
      </c>
      <c r="L16" s="22">
        <v>114.6</v>
      </c>
      <c r="M16" s="114">
        <v>114.6</v>
      </c>
      <c r="N16" s="31">
        <f>M16/L16</f>
        <v>1</v>
      </c>
      <c r="O16" s="107">
        <f>M16/H16</f>
        <v>1.819047619047619</v>
      </c>
      <c r="P16" s="125" t="s">
        <v>155</v>
      </c>
      <c r="Q16" s="121" t="s">
        <v>141</v>
      </c>
    </row>
    <row r="17" spans="1:83" s="115" customFormat="1" ht="56.25" customHeight="1">
      <c r="A17" s="110"/>
      <c r="B17" s="111"/>
      <c r="C17" s="111" t="s">
        <v>83</v>
      </c>
      <c r="D17" s="112" t="s">
        <v>137</v>
      </c>
      <c r="E17" s="113" t="s">
        <v>124</v>
      </c>
      <c r="F17" s="96">
        <v>39.805022831050231</v>
      </c>
      <c r="G17" s="96">
        <v>53.06</v>
      </c>
      <c r="H17" s="131">
        <v>57.4</v>
      </c>
      <c r="I17" s="131">
        <v>62.86</v>
      </c>
      <c r="J17" s="96">
        <v>62.69</v>
      </c>
      <c r="K17" s="131">
        <v>62.69</v>
      </c>
      <c r="L17" s="96">
        <v>61.6</v>
      </c>
      <c r="M17" s="96">
        <v>64.2</v>
      </c>
      <c r="N17" s="31">
        <f>M17/L17</f>
        <v>1.0422077922077921</v>
      </c>
      <c r="O17" s="107">
        <f>M17/H17</f>
        <v>1.118466898954704</v>
      </c>
      <c r="P17" s="116" t="s">
        <v>147</v>
      </c>
      <c r="Q17" s="121" t="s">
        <v>141</v>
      </c>
    </row>
    <row r="18" spans="1:83" ht="15">
      <c r="A18" s="58" t="s">
        <v>74</v>
      </c>
      <c r="B18" s="64"/>
      <c r="C18" s="64"/>
      <c r="D18" s="54" t="s">
        <v>19</v>
      </c>
      <c r="E18" s="70"/>
      <c r="F18" s="70"/>
      <c r="G18" s="69"/>
      <c r="H18" s="145"/>
      <c r="I18" s="169"/>
      <c r="J18" s="71"/>
      <c r="K18" s="71"/>
      <c r="L18" s="71"/>
      <c r="M18" s="69"/>
      <c r="N18" s="62"/>
      <c r="O18" s="53"/>
      <c r="P18" s="122"/>
      <c r="Q18" s="122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</row>
    <row r="19" spans="1:83" ht="30">
      <c r="A19" s="61"/>
      <c r="B19" s="47" t="s">
        <v>79</v>
      </c>
      <c r="C19" s="60"/>
      <c r="D19" s="59" t="s">
        <v>20</v>
      </c>
      <c r="E19" s="70"/>
      <c r="F19" s="70"/>
      <c r="G19" s="69"/>
      <c r="H19" s="145"/>
      <c r="I19" s="169"/>
      <c r="J19" s="71"/>
      <c r="K19" s="71"/>
      <c r="L19" s="71"/>
      <c r="M19" s="69"/>
      <c r="N19" s="62"/>
      <c r="O19" s="53"/>
      <c r="P19" s="122"/>
      <c r="Q19" s="122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</row>
    <row r="20" spans="1:83" s="5" customFormat="1" ht="45">
      <c r="A20" s="81"/>
      <c r="B20" s="16"/>
      <c r="C20" s="16" t="s">
        <v>84</v>
      </c>
      <c r="D20" s="25" t="s">
        <v>21</v>
      </c>
      <c r="E20" s="11" t="s">
        <v>18</v>
      </c>
      <c r="F20" s="26">
        <v>0.65516448811259476</v>
      </c>
      <c r="G20" s="26">
        <v>0.39900000000000002</v>
      </c>
      <c r="H20" s="132">
        <v>0.31900000000000001</v>
      </c>
      <c r="I20" s="174">
        <v>0.73099999999999998</v>
      </c>
      <c r="J20" s="26">
        <v>0.73599999999999999</v>
      </c>
      <c r="K20" s="26">
        <v>0.69599999999999995</v>
      </c>
      <c r="L20" s="26">
        <v>0.72299999999999998</v>
      </c>
      <c r="M20" s="26">
        <v>0.71699999999999997</v>
      </c>
      <c r="N20" s="23">
        <f t="shared" ref="N20:N43" si="0">M20/L20</f>
        <v>0.99170124481327804</v>
      </c>
      <c r="O20" s="100">
        <f t="shared" ref="O20:O43" si="1">M20/H20</f>
        <v>2.2476489028213167</v>
      </c>
      <c r="P20" s="123" t="s">
        <v>148</v>
      </c>
      <c r="Q20" s="123" t="s">
        <v>156</v>
      </c>
    </row>
    <row r="21" spans="1:83" s="5" customFormat="1" ht="60">
      <c r="A21" s="81"/>
      <c r="B21" s="16"/>
      <c r="C21" s="16" t="s">
        <v>85</v>
      </c>
      <c r="D21" s="25" t="s">
        <v>22</v>
      </c>
      <c r="E21" s="11" t="s">
        <v>18</v>
      </c>
      <c r="F21" s="26">
        <v>5.1999999999999998E-2</v>
      </c>
      <c r="G21" s="26">
        <v>8.9999999999999993E-3</v>
      </c>
      <c r="H21" s="132">
        <v>-2E-3</v>
      </c>
      <c r="I21" s="174">
        <v>9.6000000000000002E-2</v>
      </c>
      <c r="J21" s="26">
        <v>0.09</v>
      </c>
      <c r="K21" s="26">
        <v>7.5999999999999998E-2</v>
      </c>
      <c r="L21" s="26">
        <v>6.3E-2</v>
      </c>
      <c r="M21" s="26">
        <v>6.2E-2</v>
      </c>
      <c r="N21" s="95">
        <f t="shared" si="0"/>
        <v>0.98412698412698407</v>
      </c>
      <c r="O21" s="144">
        <f>1+(M21/H21*(-1))</f>
        <v>32</v>
      </c>
      <c r="P21" s="108"/>
      <c r="Q21" s="82" t="s">
        <v>152</v>
      </c>
    </row>
    <row r="22" spans="1:83" s="9" customFormat="1" ht="75">
      <c r="A22" s="80"/>
      <c r="B22" s="80"/>
      <c r="C22" s="81" t="s">
        <v>86</v>
      </c>
      <c r="D22" s="116" t="s">
        <v>138</v>
      </c>
      <c r="E22" s="94" t="s">
        <v>23</v>
      </c>
      <c r="F22" s="93">
        <v>1525600</v>
      </c>
      <c r="G22" s="93">
        <v>-692502</v>
      </c>
      <c r="H22" s="124">
        <v>-630077</v>
      </c>
      <c r="I22" s="175">
        <v>1335658</v>
      </c>
      <c r="J22" s="93">
        <v>1154878</v>
      </c>
      <c r="K22" s="93">
        <v>640995</v>
      </c>
      <c r="L22" s="93">
        <v>801265</v>
      </c>
      <c r="M22" s="93">
        <v>804108</v>
      </c>
      <c r="N22" s="95">
        <f t="shared" si="0"/>
        <v>1.0035481395044086</v>
      </c>
      <c r="O22" s="100">
        <f>1+(M22/H22*(-1))</f>
        <v>2.2762059240378556</v>
      </c>
      <c r="P22" s="125" t="s">
        <v>130</v>
      </c>
      <c r="Q22" s="102" t="s">
        <v>153</v>
      </c>
    </row>
    <row r="23" spans="1:83" s="5" customFormat="1" ht="15">
      <c r="A23" s="58" t="s">
        <v>75</v>
      </c>
      <c r="B23" s="58"/>
      <c r="C23" s="58"/>
      <c r="D23" s="54" t="s">
        <v>17</v>
      </c>
      <c r="E23" s="70"/>
      <c r="F23" s="70"/>
      <c r="G23" s="69"/>
      <c r="H23" s="145"/>
      <c r="I23" s="169"/>
      <c r="J23" s="70"/>
      <c r="K23" s="70"/>
      <c r="L23" s="70"/>
      <c r="M23" s="69"/>
      <c r="N23" s="62"/>
      <c r="O23" s="53"/>
      <c r="P23" s="87"/>
      <c r="Q23" s="87"/>
    </row>
    <row r="24" spans="1:83" s="5" customFormat="1" ht="62.25" customHeight="1">
      <c r="A24" s="81"/>
      <c r="B24" s="16"/>
      <c r="C24" s="16" t="s">
        <v>87</v>
      </c>
      <c r="D24" s="25" t="s">
        <v>24</v>
      </c>
      <c r="E24" s="11" t="s">
        <v>18</v>
      </c>
      <c r="F24" s="91">
        <v>4.6149935286182019E-2</v>
      </c>
      <c r="G24" s="91">
        <v>-1.7999999999999999E-2</v>
      </c>
      <c r="H24" s="91">
        <v>-1.6E-2</v>
      </c>
      <c r="I24" s="91">
        <v>0.04</v>
      </c>
      <c r="J24" s="91">
        <v>0.03</v>
      </c>
      <c r="K24" s="91">
        <v>0.02</v>
      </c>
      <c r="L24" s="91">
        <v>0.02</v>
      </c>
      <c r="M24" s="91">
        <v>0.02</v>
      </c>
      <c r="N24" s="23">
        <f t="shared" si="0"/>
        <v>1</v>
      </c>
      <c r="O24" s="100">
        <f>1+(M24/H24*(-1))</f>
        <v>2.25</v>
      </c>
      <c r="P24" s="125" t="s">
        <v>130</v>
      </c>
      <c r="Q24" s="99" t="s">
        <v>157</v>
      </c>
      <c r="R24" s="5">
        <f>IF(L24='[2]1П КПД'!L42,1,0)</f>
        <v>0</v>
      </c>
      <c r="S24" s="5">
        <f>IF(M24='[2]1П КПД'!M42,1,0)</f>
        <v>0</v>
      </c>
    </row>
    <row r="25" spans="1:83" s="5" customFormat="1" ht="45">
      <c r="A25" s="81"/>
      <c r="B25" s="16"/>
      <c r="C25" s="81" t="s">
        <v>88</v>
      </c>
      <c r="D25" s="25" t="s">
        <v>25</v>
      </c>
      <c r="E25" s="11" t="s">
        <v>18</v>
      </c>
      <c r="F25" s="27">
        <v>1.0514780599761533</v>
      </c>
      <c r="G25" s="27">
        <v>-0.22</v>
      </c>
      <c r="H25" s="133">
        <v>-0.27</v>
      </c>
      <c r="I25" s="27">
        <v>0.2</v>
      </c>
      <c r="J25" s="27">
        <v>0.2</v>
      </c>
      <c r="K25" s="27">
        <v>0.11</v>
      </c>
      <c r="L25" s="27">
        <v>0.19</v>
      </c>
      <c r="M25" s="27">
        <v>0.19</v>
      </c>
      <c r="N25" s="23">
        <f t="shared" si="0"/>
        <v>1</v>
      </c>
      <c r="O25" s="100">
        <f>1+(M25/H25*(-1))</f>
        <v>1.7037037037037037</v>
      </c>
      <c r="P25" s="125" t="s">
        <v>130</v>
      </c>
      <c r="Q25" s="99" t="s">
        <v>157</v>
      </c>
      <c r="R25" s="5">
        <f>IF(L25='[2]1П КПД'!L43,1,0)</f>
        <v>0</v>
      </c>
      <c r="S25" s="5">
        <f>IF(M25='[2]1П КПД'!M43,1,0)</f>
        <v>0</v>
      </c>
    </row>
    <row r="26" spans="1:83" s="5" customFormat="1" ht="30">
      <c r="A26" s="81"/>
      <c r="B26" s="16"/>
      <c r="C26" s="81" t="s">
        <v>89</v>
      </c>
      <c r="D26" s="25" t="s">
        <v>26</v>
      </c>
      <c r="E26" s="11" t="s">
        <v>18</v>
      </c>
      <c r="F26" s="130">
        <v>0.72</v>
      </c>
      <c r="G26" s="130">
        <v>0.35</v>
      </c>
      <c r="H26" s="130">
        <v>0.3</v>
      </c>
      <c r="I26" s="130">
        <v>0.61</v>
      </c>
      <c r="J26" s="130">
        <v>0.61</v>
      </c>
      <c r="K26" s="130">
        <v>0.56000000000000005</v>
      </c>
      <c r="L26" s="130">
        <v>0.6</v>
      </c>
      <c r="M26" s="130">
        <v>0.59</v>
      </c>
      <c r="N26" s="23">
        <f t="shared" si="0"/>
        <v>0.98333333333333328</v>
      </c>
      <c r="O26" s="100">
        <f t="shared" si="1"/>
        <v>1.9666666666666666</v>
      </c>
      <c r="P26" s="125" t="s">
        <v>158</v>
      </c>
      <c r="Q26" s="99" t="s">
        <v>128</v>
      </c>
      <c r="R26" s="5">
        <f>IF(L26='[2]1П КПД'!L44,1,0)</f>
        <v>0</v>
      </c>
      <c r="S26" s="5">
        <f>IF(M26='[2]1П КПД'!M44,1,0)</f>
        <v>0</v>
      </c>
    </row>
    <row r="27" spans="1:83" s="5" customFormat="1" ht="45">
      <c r="A27" s="81"/>
      <c r="B27" s="16"/>
      <c r="C27" s="81" t="s">
        <v>90</v>
      </c>
      <c r="D27" s="25" t="s">
        <v>27</v>
      </c>
      <c r="E27" s="11" t="s">
        <v>18</v>
      </c>
      <c r="F27" s="130">
        <v>0.60183501276016194</v>
      </c>
      <c r="G27" s="130">
        <v>0.21</v>
      </c>
      <c r="H27" s="130">
        <v>0.1</v>
      </c>
      <c r="I27" s="130">
        <v>0.54</v>
      </c>
      <c r="J27" s="130">
        <v>0.54</v>
      </c>
      <c r="K27" s="130">
        <v>0.5</v>
      </c>
      <c r="L27" s="130">
        <v>0.54</v>
      </c>
      <c r="M27" s="130">
        <v>0.56000000000000005</v>
      </c>
      <c r="N27" s="23">
        <f t="shared" si="0"/>
        <v>1.037037037037037</v>
      </c>
      <c r="O27" s="100">
        <f t="shared" si="1"/>
        <v>5.6000000000000005</v>
      </c>
      <c r="P27" s="97" t="s">
        <v>159</v>
      </c>
      <c r="Q27" s="99" t="s">
        <v>142</v>
      </c>
      <c r="R27" s="5">
        <f>IF(L27='[2]1П КПД'!L45,1,0)</f>
        <v>0</v>
      </c>
      <c r="S27" s="5">
        <f>IF(M27='[2]1П КПД'!M45,1,0)</f>
        <v>0</v>
      </c>
    </row>
    <row r="28" spans="1:83" s="5" customFormat="1" ht="48.75" customHeight="1">
      <c r="A28" s="81"/>
      <c r="B28" s="16"/>
      <c r="C28" s="81" t="s">
        <v>91</v>
      </c>
      <c r="D28" s="25" t="s">
        <v>28</v>
      </c>
      <c r="E28" s="11" t="s">
        <v>29</v>
      </c>
      <c r="F28" s="28">
        <v>60.518316068542831</v>
      </c>
      <c r="G28" s="28">
        <v>28.84</v>
      </c>
      <c r="H28" s="134">
        <v>31.78</v>
      </c>
      <c r="I28" s="134">
        <v>17.91</v>
      </c>
      <c r="J28" s="28">
        <v>17.91</v>
      </c>
      <c r="K28" s="28">
        <v>40.590000000000003</v>
      </c>
      <c r="L28" s="28">
        <v>17.98</v>
      </c>
      <c r="M28" s="28">
        <v>42.64</v>
      </c>
      <c r="N28" s="23">
        <f t="shared" si="0"/>
        <v>2.3715239154616241</v>
      </c>
      <c r="O28" s="100">
        <f t="shared" si="1"/>
        <v>1.341724354940214</v>
      </c>
      <c r="P28" s="97" t="s">
        <v>160</v>
      </c>
      <c r="Q28" s="99" t="s">
        <v>161</v>
      </c>
      <c r="R28" s="5">
        <f>IF(L28='[2]1П КПД'!L46,1,0)</f>
        <v>0</v>
      </c>
      <c r="S28" s="5">
        <f>IF(M28='[2]1П КПД'!M46,1,0)</f>
        <v>0</v>
      </c>
    </row>
    <row r="29" spans="1:83" s="5" customFormat="1" ht="45">
      <c r="A29" s="81"/>
      <c r="B29" s="16"/>
      <c r="C29" s="81" t="s">
        <v>92</v>
      </c>
      <c r="D29" s="25" t="s">
        <v>30</v>
      </c>
      <c r="E29" s="11" t="s">
        <v>29</v>
      </c>
      <c r="F29" s="28">
        <v>5.952263793314394</v>
      </c>
      <c r="G29" s="28">
        <v>9.85</v>
      </c>
      <c r="H29" s="134">
        <v>8.1</v>
      </c>
      <c r="I29" s="134">
        <v>14</v>
      </c>
      <c r="J29" s="28">
        <v>14</v>
      </c>
      <c r="K29" s="28">
        <v>26.65</v>
      </c>
      <c r="L29" s="28">
        <v>6.79</v>
      </c>
      <c r="M29" s="28">
        <v>17.510000000000002</v>
      </c>
      <c r="N29" s="23">
        <f t="shared" si="0"/>
        <v>2.5787923416789398</v>
      </c>
      <c r="O29" s="100">
        <f t="shared" si="1"/>
        <v>2.1617283950617288</v>
      </c>
      <c r="P29" s="99" t="s">
        <v>162</v>
      </c>
      <c r="Q29" s="99" t="s">
        <v>120</v>
      </c>
      <c r="R29" s="5">
        <f>IF(L29='[2]1П КПД'!L47,1,0)</f>
        <v>0</v>
      </c>
      <c r="S29" s="5">
        <f>IF(M29='[2]1П КПД'!M47,1,0)</f>
        <v>0</v>
      </c>
    </row>
    <row r="30" spans="1:83" s="5" customFormat="1" ht="60">
      <c r="A30" s="81"/>
      <c r="B30" s="16"/>
      <c r="C30" s="81" t="s">
        <v>93</v>
      </c>
      <c r="D30" s="25" t="s">
        <v>31</v>
      </c>
      <c r="E30" s="11" t="s">
        <v>29</v>
      </c>
      <c r="F30" s="28">
        <v>1000.1551331057366</v>
      </c>
      <c r="G30" s="28">
        <v>809.14</v>
      </c>
      <c r="H30" s="134">
        <v>831.95</v>
      </c>
      <c r="I30" s="134">
        <v>329.14</v>
      </c>
      <c r="J30" s="28">
        <v>329.64</v>
      </c>
      <c r="K30" s="28">
        <v>380.94</v>
      </c>
      <c r="L30" s="28">
        <v>312.83999999999997</v>
      </c>
      <c r="M30" s="28">
        <v>396.64</v>
      </c>
      <c r="N30" s="23">
        <f t="shared" si="0"/>
        <v>1.2678685590077996</v>
      </c>
      <c r="O30" s="100">
        <f t="shared" si="1"/>
        <v>0.47675942063825949</v>
      </c>
      <c r="P30" s="99" t="s">
        <v>163</v>
      </c>
      <c r="Q30" s="99" t="s">
        <v>164</v>
      </c>
      <c r="R30" s="5">
        <f>IF(L30='[2]1П КПД'!L48,1,0)</f>
        <v>0</v>
      </c>
      <c r="S30" s="5">
        <f>IF(M30='[2]1П КПД'!M48,1,0)</f>
        <v>0</v>
      </c>
    </row>
    <row r="31" spans="1:83" s="5" customFormat="1" ht="74.25" customHeight="1">
      <c r="A31" s="81"/>
      <c r="B31" s="16"/>
      <c r="C31" s="81" t="s">
        <v>94</v>
      </c>
      <c r="D31" s="25" t="s">
        <v>32</v>
      </c>
      <c r="E31" s="11" t="s">
        <v>29</v>
      </c>
      <c r="F31" s="28">
        <v>36.136052327176849</v>
      </c>
      <c r="G31" s="28">
        <v>21.02</v>
      </c>
      <c r="H31" s="134">
        <v>10.039999999999999</v>
      </c>
      <c r="I31" s="134">
        <v>69.22</v>
      </c>
      <c r="J31" s="28">
        <v>69.22</v>
      </c>
      <c r="K31" s="28">
        <v>67.98</v>
      </c>
      <c r="L31" s="28">
        <v>37.42</v>
      </c>
      <c r="M31" s="28">
        <v>37.57</v>
      </c>
      <c r="N31" s="23">
        <f t="shared" si="0"/>
        <v>1.004008551576697</v>
      </c>
      <c r="O31" s="100">
        <f t="shared" si="1"/>
        <v>3.7420318725099606</v>
      </c>
      <c r="P31" s="125" t="s">
        <v>130</v>
      </c>
      <c r="Q31" s="98" t="s">
        <v>129</v>
      </c>
      <c r="R31" s="5">
        <f>IF(L31='[2]1П КПД'!L49,1,0)</f>
        <v>0</v>
      </c>
      <c r="S31" s="5">
        <f>IF(M31='[2]1П КПД'!M49,1,0)</f>
        <v>0</v>
      </c>
    </row>
    <row r="32" spans="1:83" s="5" customFormat="1" ht="59.25" customHeight="1">
      <c r="A32" s="81"/>
      <c r="B32" s="16"/>
      <c r="C32" s="81" t="s">
        <v>95</v>
      </c>
      <c r="D32" s="25" t="s">
        <v>33</v>
      </c>
      <c r="E32" s="11"/>
      <c r="F32" s="29">
        <v>0.11242580643587458</v>
      </c>
      <c r="G32" s="29">
        <v>6.6000000000000003E-2</v>
      </c>
      <c r="H32" s="135">
        <v>0.04</v>
      </c>
      <c r="I32" s="135">
        <v>0.21</v>
      </c>
      <c r="J32" s="29">
        <v>0.21</v>
      </c>
      <c r="K32" s="29">
        <v>0.21</v>
      </c>
      <c r="L32" s="29">
        <v>0.15</v>
      </c>
      <c r="M32" s="29">
        <v>0.16</v>
      </c>
      <c r="N32" s="23">
        <f t="shared" si="0"/>
        <v>1.0666666666666667</v>
      </c>
      <c r="O32" s="100">
        <f t="shared" si="1"/>
        <v>4</v>
      </c>
      <c r="P32" s="97" t="s">
        <v>144</v>
      </c>
      <c r="Q32" s="99" t="s">
        <v>131</v>
      </c>
      <c r="R32" s="5">
        <f>IF(L32='[2]1П КПД'!L50,1,0)</f>
        <v>0</v>
      </c>
      <c r="S32" s="5">
        <f>IF(M32='[2]1П КПД'!M50,1,0)</f>
        <v>0</v>
      </c>
    </row>
    <row r="33" spans="1:19" s="5" customFormat="1" ht="70.5" customHeight="1">
      <c r="A33" s="81"/>
      <c r="B33" s="16"/>
      <c r="C33" s="81" t="s">
        <v>96</v>
      </c>
      <c r="D33" s="25" t="s">
        <v>34</v>
      </c>
      <c r="E33" s="11" t="s">
        <v>29</v>
      </c>
      <c r="F33" s="28">
        <v>43.878257644792001</v>
      </c>
      <c r="G33" s="28">
        <v>25.74</v>
      </c>
      <c r="H33" s="134">
        <v>12.67</v>
      </c>
      <c r="I33" s="134">
        <v>76.099999999999994</v>
      </c>
      <c r="J33" s="28">
        <v>76.099999999999994</v>
      </c>
      <c r="K33" s="28">
        <v>75.16</v>
      </c>
      <c r="L33" s="28">
        <v>41.1</v>
      </c>
      <c r="M33" s="28">
        <v>42.41</v>
      </c>
      <c r="N33" s="23">
        <f t="shared" si="0"/>
        <v>1.0318734793187347</v>
      </c>
      <c r="O33" s="100">
        <f t="shared" si="1"/>
        <v>3.347277032359905</v>
      </c>
      <c r="P33" s="97" t="s">
        <v>165</v>
      </c>
      <c r="Q33" s="99" t="s">
        <v>131</v>
      </c>
      <c r="R33" s="5">
        <f>IF(L33='[2]1П КПД'!L51,1,0)</f>
        <v>0</v>
      </c>
      <c r="S33" s="5">
        <f>IF(M33='[2]1П КПД'!M51,1,0)</f>
        <v>0</v>
      </c>
    </row>
    <row r="34" spans="1:19" s="5" customFormat="1" ht="43.5" customHeight="1">
      <c r="A34" s="81"/>
      <c r="B34" s="16"/>
      <c r="C34" s="81" t="s">
        <v>97</v>
      </c>
      <c r="D34" s="20" t="s">
        <v>35</v>
      </c>
      <c r="E34" s="11" t="s">
        <v>18</v>
      </c>
      <c r="F34" s="22">
        <v>10</v>
      </c>
      <c r="G34" s="92">
        <v>35</v>
      </c>
      <c r="H34" s="129"/>
      <c r="I34" s="22">
        <v>35</v>
      </c>
      <c r="J34" s="22">
        <v>35</v>
      </c>
      <c r="K34" s="22">
        <v>97</v>
      </c>
      <c r="L34" s="22"/>
      <c r="M34" s="92"/>
      <c r="N34" s="31"/>
      <c r="O34" s="100"/>
      <c r="P34" s="86"/>
      <c r="Q34" s="86"/>
    </row>
    <row r="35" spans="1:19" s="5" customFormat="1" ht="28.5">
      <c r="A35" s="81"/>
      <c r="B35" s="16"/>
      <c r="C35" s="81" t="s">
        <v>98</v>
      </c>
      <c r="D35" s="20" t="s">
        <v>36</v>
      </c>
      <c r="E35" s="11" t="s">
        <v>18</v>
      </c>
      <c r="F35" s="22">
        <v>94</v>
      </c>
      <c r="G35" s="92">
        <v>100</v>
      </c>
      <c r="H35" s="129"/>
      <c r="I35" s="22">
        <v>13</v>
      </c>
      <c r="J35" s="22">
        <v>13</v>
      </c>
      <c r="K35" s="22">
        <v>43</v>
      </c>
      <c r="L35" s="22"/>
      <c r="M35" s="92"/>
      <c r="N35" s="31"/>
      <c r="O35" s="100"/>
      <c r="P35" s="86"/>
      <c r="Q35" s="86"/>
    </row>
    <row r="36" spans="1:19" s="5" customFormat="1" ht="15">
      <c r="A36" s="58" t="s">
        <v>76</v>
      </c>
      <c r="B36" s="64"/>
      <c r="C36" s="64"/>
      <c r="D36" s="54" t="s">
        <v>37</v>
      </c>
      <c r="E36" s="70"/>
      <c r="F36" s="70"/>
      <c r="G36" s="69"/>
      <c r="H36" s="145"/>
      <c r="I36" s="70"/>
      <c r="J36" s="71"/>
      <c r="K36" s="71"/>
      <c r="L36" s="71"/>
      <c r="M36" s="69"/>
      <c r="N36" s="62"/>
      <c r="O36" s="53"/>
      <c r="P36" s="87"/>
      <c r="Q36" s="87"/>
    </row>
    <row r="37" spans="1:19" s="5" customFormat="1" ht="15">
      <c r="A37" s="58"/>
      <c r="B37" s="58"/>
      <c r="C37" s="58"/>
      <c r="D37" s="57" t="s">
        <v>17</v>
      </c>
      <c r="E37" s="70"/>
      <c r="F37" s="70"/>
      <c r="G37" s="69"/>
      <c r="H37" s="145"/>
      <c r="I37" s="70"/>
      <c r="J37" s="71"/>
      <c r="K37" s="71"/>
      <c r="L37" s="71"/>
      <c r="M37" s="69"/>
      <c r="N37" s="62"/>
      <c r="O37" s="53"/>
      <c r="P37" s="87"/>
      <c r="Q37" s="87"/>
    </row>
    <row r="38" spans="1:19" s="5" customFormat="1" ht="30">
      <c r="A38" s="81"/>
      <c r="B38" s="16"/>
      <c r="C38" s="16" t="s">
        <v>121</v>
      </c>
      <c r="D38" s="32" t="s">
        <v>38</v>
      </c>
      <c r="E38" s="11" t="s">
        <v>18</v>
      </c>
      <c r="F38" s="33">
        <v>5.8999999999999997E-2</v>
      </c>
      <c r="G38" s="35">
        <v>0.03</v>
      </c>
      <c r="H38" s="136">
        <v>0.03</v>
      </c>
      <c r="I38" s="34">
        <v>0.06</v>
      </c>
      <c r="J38" s="34">
        <v>0.06</v>
      </c>
      <c r="K38" s="34">
        <v>0.06</v>
      </c>
      <c r="L38" s="34">
        <v>0.04</v>
      </c>
      <c r="M38" s="35">
        <v>3.7999999999999999E-2</v>
      </c>
      <c r="N38" s="130">
        <f t="shared" si="0"/>
        <v>0.95</v>
      </c>
      <c r="O38" s="100">
        <f t="shared" si="1"/>
        <v>1.2666666666666666</v>
      </c>
      <c r="P38" s="116" t="s">
        <v>149</v>
      </c>
      <c r="Q38" s="99"/>
    </row>
    <row r="39" spans="1:19" s="5" customFormat="1" ht="28.5">
      <c r="A39" s="81"/>
      <c r="B39" s="16"/>
      <c r="C39" s="81" t="s">
        <v>122</v>
      </c>
      <c r="D39" s="32" t="s">
        <v>39</v>
      </c>
      <c r="E39" s="11" t="s">
        <v>40</v>
      </c>
      <c r="F39" s="21">
        <v>0</v>
      </c>
      <c r="G39" s="21">
        <v>0</v>
      </c>
      <c r="H39" s="128">
        <v>0</v>
      </c>
      <c r="I39" s="21">
        <v>0</v>
      </c>
      <c r="J39" s="21"/>
      <c r="K39" s="21">
        <v>0</v>
      </c>
      <c r="L39" s="21">
        <v>0</v>
      </c>
      <c r="M39" s="21">
        <v>0</v>
      </c>
      <c r="N39" s="23"/>
      <c r="O39" s="100"/>
      <c r="P39" s="86"/>
      <c r="Q39" s="86"/>
    </row>
    <row r="40" spans="1:19" s="5" customFormat="1" ht="15">
      <c r="A40" s="58" t="s">
        <v>77</v>
      </c>
      <c r="B40" s="64"/>
      <c r="C40" s="64"/>
      <c r="D40" s="54" t="s">
        <v>41</v>
      </c>
      <c r="E40" s="70"/>
      <c r="F40" s="70"/>
      <c r="G40" s="69"/>
      <c r="H40" s="145"/>
      <c r="I40" s="70"/>
      <c r="J40" s="71"/>
      <c r="K40" s="71"/>
      <c r="L40" s="71"/>
      <c r="M40" s="69"/>
      <c r="N40" s="62"/>
      <c r="O40" s="53"/>
      <c r="P40" s="87"/>
      <c r="Q40" s="87"/>
    </row>
    <row r="41" spans="1:19" s="5" customFormat="1" ht="30">
      <c r="A41" s="61"/>
      <c r="B41" s="61"/>
      <c r="C41" s="61"/>
      <c r="D41" s="59" t="s">
        <v>20</v>
      </c>
      <c r="E41" s="70"/>
      <c r="F41" s="70"/>
      <c r="G41" s="69"/>
      <c r="H41" s="145"/>
      <c r="I41" s="70"/>
      <c r="J41" s="71"/>
      <c r="K41" s="71"/>
      <c r="L41" s="71"/>
      <c r="M41" s="69"/>
      <c r="N41" s="62"/>
      <c r="O41" s="53"/>
      <c r="P41" s="87"/>
      <c r="Q41" s="87"/>
    </row>
    <row r="42" spans="1:19" s="5" customFormat="1" ht="15">
      <c r="A42" s="61"/>
      <c r="B42" s="61"/>
      <c r="C42" s="61"/>
      <c r="D42" s="57" t="s">
        <v>17</v>
      </c>
      <c r="E42" s="56"/>
      <c r="F42" s="70"/>
      <c r="G42" s="69"/>
      <c r="H42" s="145"/>
      <c r="I42" s="63"/>
      <c r="J42" s="71"/>
      <c r="K42" s="71"/>
      <c r="L42" s="71"/>
      <c r="M42" s="69"/>
      <c r="N42" s="62"/>
      <c r="O42" s="53"/>
      <c r="P42" s="87"/>
      <c r="Q42" s="87"/>
    </row>
    <row r="43" spans="1:19" s="5" customFormat="1" ht="60">
      <c r="A43" s="81"/>
      <c r="B43" s="16"/>
      <c r="C43" s="16" t="s">
        <v>123</v>
      </c>
      <c r="D43" s="25" t="s">
        <v>42</v>
      </c>
      <c r="E43" s="11" t="s">
        <v>125</v>
      </c>
      <c r="F43" s="12">
        <v>24072</v>
      </c>
      <c r="G43" s="12">
        <v>17311</v>
      </c>
      <c r="H43" s="126">
        <v>10951</v>
      </c>
      <c r="I43" s="126">
        <v>53221</v>
      </c>
      <c r="J43" s="126">
        <v>53221</v>
      </c>
      <c r="K43" s="126">
        <v>52566</v>
      </c>
      <c r="L43" s="12">
        <v>38517</v>
      </c>
      <c r="M43" s="12">
        <v>41141</v>
      </c>
      <c r="N43" s="23">
        <f t="shared" si="0"/>
        <v>1.0681257626502583</v>
      </c>
      <c r="O43" s="100">
        <f t="shared" si="1"/>
        <v>3.7568258606519951</v>
      </c>
      <c r="P43" s="98" t="s">
        <v>132</v>
      </c>
      <c r="Q43" s="98" t="s">
        <v>132</v>
      </c>
    </row>
    <row r="44" spans="1:19" s="5" customFormat="1" ht="33" customHeight="1">
      <c r="A44" s="58" t="s">
        <v>80</v>
      </c>
      <c r="B44" s="55"/>
      <c r="C44" s="55"/>
      <c r="D44" s="54" t="s">
        <v>44</v>
      </c>
      <c r="E44" s="70"/>
      <c r="F44" s="70"/>
      <c r="G44" s="69"/>
      <c r="H44" s="145"/>
      <c r="I44" s="70"/>
      <c r="J44" s="71"/>
      <c r="K44" s="71"/>
      <c r="L44" s="71"/>
      <c r="M44" s="69"/>
      <c r="N44" s="62"/>
      <c r="O44" s="53"/>
      <c r="P44" s="87"/>
      <c r="Q44" s="87"/>
    </row>
    <row r="45" spans="1:19" s="5" customFormat="1" ht="15">
      <c r="A45" s="58"/>
      <c r="B45" s="58" t="s">
        <v>99</v>
      </c>
      <c r="C45" s="58"/>
      <c r="D45" s="54" t="s">
        <v>45</v>
      </c>
      <c r="E45" s="70"/>
      <c r="F45" s="70"/>
      <c r="G45" s="69"/>
      <c r="H45" s="145"/>
      <c r="I45" s="70"/>
      <c r="J45" s="71"/>
      <c r="K45" s="71"/>
      <c r="L45" s="71"/>
      <c r="M45" s="69"/>
      <c r="N45" s="62"/>
      <c r="O45" s="53"/>
      <c r="P45" s="87"/>
      <c r="Q45" s="87"/>
    </row>
    <row r="46" spans="1:19" s="5" customFormat="1" ht="36.75" customHeight="1">
      <c r="A46" s="79"/>
      <c r="B46" s="19"/>
      <c r="C46" s="19" t="s">
        <v>100</v>
      </c>
      <c r="D46" s="38" t="s">
        <v>46</v>
      </c>
      <c r="E46" s="11" t="s">
        <v>73</v>
      </c>
      <c r="F46" s="39">
        <v>0</v>
      </c>
      <c r="G46" s="50">
        <v>7</v>
      </c>
      <c r="H46" s="143">
        <v>0</v>
      </c>
      <c r="I46" s="170">
        <v>0</v>
      </c>
      <c r="J46" s="39"/>
      <c r="K46" s="39">
        <v>0</v>
      </c>
      <c r="L46" s="39">
        <v>0</v>
      </c>
      <c r="M46" s="50">
        <v>0</v>
      </c>
      <c r="N46" s="23">
        <v>0</v>
      </c>
      <c r="O46" s="100">
        <v>0</v>
      </c>
      <c r="P46" s="176"/>
      <c r="Q46" s="86"/>
    </row>
    <row r="47" spans="1:19" s="5" customFormat="1" ht="45">
      <c r="A47" s="81"/>
      <c r="B47" s="81"/>
      <c r="C47" s="79" t="s">
        <v>101</v>
      </c>
      <c r="D47" s="20" t="s">
        <v>139</v>
      </c>
      <c r="E47" s="94" t="s">
        <v>18</v>
      </c>
      <c r="F47" s="24">
        <v>68.28</v>
      </c>
      <c r="G47" s="49">
        <v>88.81</v>
      </c>
      <c r="H47" s="142">
        <v>98</v>
      </c>
      <c r="I47" s="24">
        <v>52.06</v>
      </c>
      <c r="J47" s="24">
        <v>53.51</v>
      </c>
      <c r="K47" s="24">
        <v>53.51</v>
      </c>
      <c r="L47" s="24">
        <v>53.4</v>
      </c>
      <c r="M47" s="49">
        <v>56</v>
      </c>
      <c r="N47" s="95">
        <f t="shared" ref="N47:N48" si="2">M47/L47</f>
        <v>1.0486891385767791</v>
      </c>
      <c r="O47" s="100">
        <f t="shared" ref="O47:O48" si="3">M47/H47</f>
        <v>0.5714285714285714</v>
      </c>
      <c r="P47" s="147" t="s">
        <v>166</v>
      </c>
      <c r="Q47" s="147" t="s">
        <v>167</v>
      </c>
    </row>
    <row r="48" spans="1:19" s="5" customFormat="1" ht="90">
      <c r="A48" s="81"/>
      <c r="B48" s="16"/>
      <c r="C48" s="79" t="s">
        <v>102</v>
      </c>
      <c r="D48" s="20" t="s">
        <v>47</v>
      </c>
      <c r="E48" s="11" t="s">
        <v>48</v>
      </c>
      <c r="F48" s="40">
        <v>348.69200000000001</v>
      </c>
      <c r="G48" s="40">
        <v>464.84100000000001</v>
      </c>
      <c r="H48" s="139">
        <v>376.35199999999998</v>
      </c>
      <c r="I48" s="40">
        <v>550.66999999999996</v>
      </c>
      <c r="J48" s="40">
        <v>550.66999999999996</v>
      </c>
      <c r="K48" s="40">
        <v>550.66999999999996</v>
      </c>
      <c r="L48" s="40">
        <v>405</v>
      </c>
      <c r="M48" s="40">
        <v>422.26</v>
      </c>
      <c r="N48" s="23">
        <f t="shared" si="2"/>
        <v>1.0426172839506174</v>
      </c>
      <c r="O48" s="100">
        <f t="shared" si="3"/>
        <v>1.1219815491879943</v>
      </c>
      <c r="P48" s="147" t="s">
        <v>143</v>
      </c>
      <c r="Q48" s="147" t="s">
        <v>143</v>
      </c>
    </row>
    <row r="49" spans="1:83" s="5" customFormat="1" ht="15">
      <c r="A49" s="48">
        <v>8</v>
      </c>
      <c r="B49" s="60"/>
      <c r="C49" s="60"/>
      <c r="D49" s="54" t="s">
        <v>49</v>
      </c>
      <c r="E49" s="70"/>
      <c r="F49" s="70"/>
      <c r="G49" s="69"/>
      <c r="H49" s="145"/>
      <c r="I49" s="70"/>
      <c r="J49" s="71"/>
      <c r="K49" s="71"/>
      <c r="L49" s="71"/>
      <c r="M49" s="69"/>
      <c r="N49" s="62"/>
      <c r="O49" s="53"/>
      <c r="P49" s="87"/>
      <c r="Q49" s="87"/>
    </row>
    <row r="50" spans="1:83" s="5" customFormat="1" ht="21.75" customHeight="1">
      <c r="A50" s="81"/>
      <c r="B50" s="16" t="s">
        <v>103</v>
      </c>
      <c r="C50" s="16"/>
      <c r="D50" s="32" t="s">
        <v>50</v>
      </c>
      <c r="E50" s="11" t="s">
        <v>18</v>
      </c>
      <c r="F50" s="92">
        <v>78</v>
      </c>
      <c r="G50" s="92">
        <v>78</v>
      </c>
      <c r="H50" s="129"/>
      <c r="I50" s="92">
        <v>78</v>
      </c>
      <c r="J50" s="92"/>
      <c r="K50" s="92">
        <v>78</v>
      </c>
      <c r="L50" s="92"/>
      <c r="M50" s="92"/>
      <c r="N50" s="23"/>
      <c r="O50" s="100"/>
      <c r="P50" s="86"/>
      <c r="Q50" s="86"/>
    </row>
    <row r="51" spans="1:83" s="5" customFormat="1" ht="52.5" customHeight="1">
      <c r="A51" s="81"/>
      <c r="B51" s="16" t="s">
        <v>104</v>
      </c>
      <c r="C51" s="16"/>
      <c r="D51" s="32" t="s">
        <v>51</v>
      </c>
      <c r="E51" s="11" t="s">
        <v>52</v>
      </c>
      <c r="F51" s="42">
        <v>136</v>
      </c>
      <c r="G51" s="42">
        <v>131</v>
      </c>
      <c r="H51" s="140">
        <v>132</v>
      </c>
      <c r="I51" s="42">
        <v>137</v>
      </c>
      <c r="J51" s="140">
        <v>137</v>
      </c>
      <c r="K51" s="140">
        <v>137</v>
      </c>
      <c r="L51" s="140">
        <v>137</v>
      </c>
      <c r="M51" s="42">
        <v>131</v>
      </c>
      <c r="N51" s="23">
        <f t="shared" ref="N51:N67" si="4">M51/L51</f>
        <v>0.95620437956204385</v>
      </c>
      <c r="O51" s="100">
        <f t="shared" ref="O51:O67" si="5">M51/H51</f>
        <v>0.99242424242424243</v>
      </c>
      <c r="P51" s="88" t="s">
        <v>133</v>
      </c>
      <c r="Q51" s="88" t="s">
        <v>133</v>
      </c>
      <c r="R51" s="85">
        <f>IF(L51='[2]1П КПД'!L90,1,0)</f>
        <v>0</v>
      </c>
      <c r="S51" s="85">
        <f>IF(M51='[2]1П КПД'!M90,1,0)</f>
        <v>0</v>
      </c>
    </row>
    <row r="52" spans="1:83" s="44" customFormat="1" ht="28.5">
      <c r="A52" s="81"/>
      <c r="B52" s="16"/>
      <c r="C52" s="16" t="s">
        <v>110</v>
      </c>
      <c r="D52" s="43" t="s">
        <v>53</v>
      </c>
      <c r="E52" s="11" t="s">
        <v>52</v>
      </c>
      <c r="F52" s="42">
        <v>21</v>
      </c>
      <c r="G52" s="42">
        <v>20</v>
      </c>
      <c r="H52" s="140">
        <v>20</v>
      </c>
      <c r="I52" s="42">
        <v>18</v>
      </c>
      <c r="J52" s="140">
        <v>18</v>
      </c>
      <c r="K52" s="140">
        <v>18</v>
      </c>
      <c r="L52" s="140">
        <v>18</v>
      </c>
      <c r="M52" s="42">
        <v>17</v>
      </c>
      <c r="N52" s="23">
        <f t="shared" si="4"/>
        <v>0.94444444444444442</v>
      </c>
      <c r="O52" s="100">
        <f t="shared" si="5"/>
        <v>0.85</v>
      </c>
      <c r="P52" s="86"/>
      <c r="Q52" s="86"/>
      <c r="R52" s="85"/>
      <c r="S52" s="8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</row>
    <row r="53" spans="1:83" s="44" customFormat="1">
      <c r="A53" s="81"/>
      <c r="B53" s="16"/>
      <c r="C53" s="81" t="s">
        <v>111</v>
      </c>
      <c r="D53" s="43" t="s">
        <v>54</v>
      </c>
      <c r="E53" s="11" t="s">
        <v>52</v>
      </c>
      <c r="F53" s="42">
        <f>F51-F52</f>
        <v>115</v>
      </c>
      <c r="G53" s="140">
        <f t="shared" ref="G53:M53" si="6">G51-G52</f>
        <v>111</v>
      </c>
      <c r="H53" s="140">
        <f t="shared" si="6"/>
        <v>112</v>
      </c>
      <c r="I53" s="140">
        <f t="shared" si="6"/>
        <v>119</v>
      </c>
      <c r="J53" s="140">
        <f t="shared" si="6"/>
        <v>119</v>
      </c>
      <c r="K53" s="140">
        <f t="shared" si="6"/>
        <v>119</v>
      </c>
      <c r="L53" s="140">
        <f t="shared" si="6"/>
        <v>119</v>
      </c>
      <c r="M53" s="140">
        <f t="shared" si="6"/>
        <v>114</v>
      </c>
      <c r="N53" s="23">
        <f t="shared" si="4"/>
        <v>0.95798319327731096</v>
      </c>
      <c r="O53" s="100">
        <f t="shared" si="5"/>
        <v>1.0178571428571428</v>
      </c>
      <c r="P53" s="86"/>
      <c r="Q53" s="86"/>
      <c r="R53" s="85"/>
      <c r="S53" s="8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</row>
    <row r="54" spans="1:83" s="44" customFormat="1" ht="42.75">
      <c r="A54" s="81"/>
      <c r="B54" s="16" t="s">
        <v>105</v>
      </c>
      <c r="C54" s="16"/>
      <c r="D54" s="32" t="s">
        <v>55</v>
      </c>
      <c r="E54" s="11" t="s">
        <v>52</v>
      </c>
      <c r="F54" s="42">
        <f>F51</f>
        <v>136</v>
      </c>
      <c r="G54" s="140">
        <f t="shared" ref="G54:M54" si="7">G51</f>
        <v>131</v>
      </c>
      <c r="H54" s="140">
        <f t="shared" si="7"/>
        <v>132</v>
      </c>
      <c r="I54" s="140">
        <f t="shared" si="7"/>
        <v>137</v>
      </c>
      <c r="J54" s="140">
        <f t="shared" si="7"/>
        <v>137</v>
      </c>
      <c r="K54" s="140">
        <f t="shared" si="7"/>
        <v>137</v>
      </c>
      <c r="L54" s="140">
        <f t="shared" si="7"/>
        <v>137</v>
      </c>
      <c r="M54" s="140">
        <f t="shared" si="7"/>
        <v>131</v>
      </c>
      <c r="N54" s="23">
        <f t="shared" si="4"/>
        <v>0.95620437956204385</v>
      </c>
      <c r="O54" s="100">
        <f t="shared" si="5"/>
        <v>0.99242424242424243</v>
      </c>
      <c r="P54" s="86"/>
      <c r="Q54" s="86"/>
      <c r="R54" s="85"/>
      <c r="S54" s="8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</row>
    <row r="55" spans="1:83" s="44" customFormat="1" ht="28.5">
      <c r="A55" s="81"/>
      <c r="B55" s="16"/>
      <c r="C55" s="16" t="s">
        <v>112</v>
      </c>
      <c r="D55" s="43" t="s">
        <v>53</v>
      </c>
      <c r="E55" s="11" t="s">
        <v>52</v>
      </c>
      <c r="F55" s="140">
        <f t="shared" ref="F55:M56" si="8">F52</f>
        <v>21</v>
      </c>
      <c r="G55" s="140">
        <f t="shared" si="8"/>
        <v>20</v>
      </c>
      <c r="H55" s="140">
        <f t="shared" si="8"/>
        <v>20</v>
      </c>
      <c r="I55" s="140">
        <f t="shared" si="8"/>
        <v>18</v>
      </c>
      <c r="J55" s="140">
        <f t="shared" si="8"/>
        <v>18</v>
      </c>
      <c r="K55" s="140">
        <f t="shared" si="8"/>
        <v>18</v>
      </c>
      <c r="L55" s="140">
        <f t="shared" si="8"/>
        <v>18</v>
      </c>
      <c r="M55" s="140">
        <f t="shared" si="8"/>
        <v>17</v>
      </c>
      <c r="N55" s="23">
        <f t="shared" si="4"/>
        <v>0.94444444444444442</v>
      </c>
      <c r="O55" s="100">
        <f t="shared" si="5"/>
        <v>0.85</v>
      </c>
      <c r="P55" s="86"/>
      <c r="Q55" s="86"/>
      <c r="R55" s="85"/>
      <c r="S55" s="8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</row>
    <row r="56" spans="1:83" s="44" customFormat="1">
      <c r="A56" s="81"/>
      <c r="B56" s="16"/>
      <c r="C56" s="81" t="s">
        <v>113</v>
      </c>
      <c r="D56" s="43" t="s">
        <v>54</v>
      </c>
      <c r="E56" s="11" t="s">
        <v>52</v>
      </c>
      <c r="F56" s="140">
        <f t="shared" si="8"/>
        <v>115</v>
      </c>
      <c r="G56" s="140">
        <f t="shared" si="8"/>
        <v>111</v>
      </c>
      <c r="H56" s="140">
        <f t="shared" si="8"/>
        <v>112</v>
      </c>
      <c r="I56" s="140">
        <f t="shared" si="8"/>
        <v>119</v>
      </c>
      <c r="J56" s="140">
        <f t="shared" si="8"/>
        <v>119</v>
      </c>
      <c r="K56" s="140">
        <f t="shared" si="8"/>
        <v>119</v>
      </c>
      <c r="L56" s="140">
        <f t="shared" si="8"/>
        <v>119</v>
      </c>
      <c r="M56" s="140">
        <f t="shared" si="8"/>
        <v>114</v>
      </c>
      <c r="N56" s="23">
        <f t="shared" si="4"/>
        <v>0.95798319327731096</v>
      </c>
      <c r="O56" s="100">
        <f t="shared" si="5"/>
        <v>1.0178571428571428</v>
      </c>
      <c r="P56" s="86"/>
      <c r="Q56" s="86"/>
      <c r="R56" s="85"/>
      <c r="S56" s="8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</row>
    <row r="57" spans="1:83" s="44" customFormat="1">
      <c r="A57" s="81"/>
      <c r="B57" s="16" t="s">
        <v>106</v>
      </c>
      <c r="C57" s="16"/>
      <c r="D57" s="25" t="s">
        <v>56</v>
      </c>
      <c r="E57" s="11" t="s">
        <v>57</v>
      </c>
      <c r="F57" s="42">
        <v>407309</v>
      </c>
      <c r="G57" s="42">
        <v>428805</v>
      </c>
      <c r="H57" s="140">
        <v>289096</v>
      </c>
      <c r="I57" s="42">
        <v>466617</v>
      </c>
      <c r="J57" s="140">
        <v>466617</v>
      </c>
      <c r="K57" s="140">
        <v>466617</v>
      </c>
      <c r="L57" s="42">
        <v>358326</v>
      </c>
      <c r="M57" s="42">
        <v>330405</v>
      </c>
      <c r="N57" s="23">
        <f t="shared" si="4"/>
        <v>0.9220793355771002</v>
      </c>
      <c r="O57" s="100">
        <f t="shared" si="5"/>
        <v>1.1428902509892906</v>
      </c>
      <c r="P57" s="88"/>
      <c r="Q57" s="86"/>
      <c r="R57" s="85"/>
      <c r="S57" s="8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</row>
    <row r="58" spans="1:83" s="44" customFormat="1" ht="28.5">
      <c r="A58" s="81"/>
      <c r="B58" s="16"/>
      <c r="C58" s="16" t="s">
        <v>114</v>
      </c>
      <c r="D58" s="43" t="s">
        <v>53</v>
      </c>
      <c r="E58" s="11"/>
      <c r="F58" s="42">
        <v>97700</v>
      </c>
      <c r="G58" s="42">
        <v>102586</v>
      </c>
      <c r="H58" s="140">
        <v>79792</v>
      </c>
      <c r="I58" s="42">
        <v>107109</v>
      </c>
      <c r="J58" s="140">
        <v>107109</v>
      </c>
      <c r="K58" s="140">
        <v>107109</v>
      </c>
      <c r="L58" s="42">
        <v>81846</v>
      </c>
      <c r="M58" s="42">
        <v>80461</v>
      </c>
      <c r="N58" s="23">
        <f t="shared" si="4"/>
        <v>0.98307797571048061</v>
      </c>
      <c r="O58" s="100">
        <f t="shared" si="5"/>
        <v>1.0083842991778624</v>
      </c>
      <c r="P58" s="86"/>
      <c r="Q58" s="86"/>
      <c r="R58" s="85"/>
      <c r="S58" s="8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</row>
    <row r="59" spans="1:83" s="44" customFormat="1">
      <c r="A59" s="16"/>
      <c r="B59" s="16"/>
      <c r="C59" s="81" t="s">
        <v>115</v>
      </c>
      <c r="D59" s="43" t="s">
        <v>54</v>
      </c>
      <c r="E59" s="11"/>
      <c r="F59" s="42">
        <f>F57-F58</f>
        <v>309609</v>
      </c>
      <c r="G59" s="140">
        <f t="shared" ref="G59:M59" si="9">G57-G58</f>
        <v>326219</v>
      </c>
      <c r="H59" s="140">
        <f t="shared" si="9"/>
        <v>209304</v>
      </c>
      <c r="I59" s="140">
        <f t="shared" si="9"/>
        <v>359508</v>
      </c>
      <c r="J59" s="140">
        <f t="shared" si="9"/>
        <v>359508</v>
      </c>
      <c r="K59" s="140">
        <f t="shared" si="9"/>
        <v>359508</v>
      </c>
      <c r="L59" s="140">
        <f t="shared" si="9"/>
        <v>276480</v>
      </c>
      <c r="M59" s="140">
        <f t="shared" si="9"/>
        <v>249944</v>
      </c>
      <c r="N59" s="23">
        <f t="shared" si="4"/>
        <v>0.90402199074074074</v>
      </c>
      <c r="O59" s="100">
        <f t="shared" si="5"/>
        <v>1.1941673355502045</v>
      </c>
      <c r="P59" s="86"/>
      <c r="Q59" s="86"/>
      <c r="R59" s="85"/>
      <c r="S59" s="8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</row>
    <row r="60" spans="1:83" s="44" customFormat="1" ht="28.5">
      <c r="A60" s="16"/>
      <c r="B60" s="16" t="s">
        <v>107</v>
      </c>
      <c r="C60" s="16"/>
      <c r="D60" s="25" t="s">
        <v>58</v>
      </c>
      <c r="E60" s="11" t="s">
        <v>59</v>
      </c>
      <c r="F60" s="42">
        <f>F57/F51/12*1000</f>
        <v>249576.59313725491</v>
      </c>
      <c r="G60" s="140">
        <f t="shared" ref="G60:K60" si="10">G57/G51/12*1000</f>
        <v>272776.71755725192</v>
      </c>
      <c r="H60" s="140">
        <f>H57/H51/9*1000</f>
        <v>243346.80134680134</v>
      </c>
      <c r="I60" s="140">
        <f t="shared" si="10"/>
        <v>283830.29197080294</v>
      </c>
      <c r="J60" s="140">
        <f t="shared" si="10"/>
        <v>283830.29197080294</v>
      </c>
      <c r="K60" s="140">
        <f t="shared" si="10"/>
        <v>283830.29197080294</v>
      </c>
      <c r="L60" s="140">
        <f>L57/L51/9*1000</f>
        <v>290613.13868613139</v>
      </c>
      <c r="M60" s="140">
        <f>M57/M51/9*1000</f>
        <v>280241.73027989821</v>
      </c>
      <c r="N60" s="23">
        <f t="shared" si="4"/>
        <v>0.96431197690124215</v>
      </c>
      <c r="O60" s="100">
        <f t="shared" si="5"/>
        <v>1.1516146040502777</v>
      </c>
      <c r="P60" s="86"/>
      <c r="Q60" s="86"/>
      <c r="R60" s="85"/>
      <c r="S60" s="8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</row>
    <row r="61" spans="1:83" s="44" customFormat="1" ht="28.5">
      <c r="A61" s="16"/>
      <c r="B61" s="16"/>
      <c r="C61" s="16" t="s">
        <v>116</v>
      </c>
      <c r="D61" s="43" t="s">
        <v>60</v>
      </c>
      <c r="E61" s="11"/>
      <c r="F61" s="42">
        <f>F58/F52/12*1000</f>
        <v>387698.41269841272</v>
      </c>
      <c r="G61" s="140">
        <f t="shared" ref="G61:K61" si="11">G58/G52/12*1000</f>
        <v>427441.66666666669</v>
      </c>
      <c r="H61" s="140">
        <f>H58/H52/9*1000</f>
        <v>443288.88888888888</v>
      </c>
      <c r="I61" s="140">
        <f t="shared" si="11"/>
        <v>495875</v>
      </c>
      <c r="J61" s="140">
        <f t="shared" si="11"/>
        <v>495875</v>
      </c>
      <c r="K61" s="140">
        <f t="shared" si="11"/>
        <v>495875</v>
      </c>
      <c r="L61" s="140">
        <f>L58/L52/9*1000</f>
        <v>505222.22222222225</v>
      </c>
      <c r="M61" s="140">
        <f>M58/M52/9*1000</f>
        <v>525888.88888888888</v>
      </c>
      <c r="N61" s="23">
        <f t="shared" si="4"/>
        <v>1.0409060919287441</v>
      </c>
      <c r="O61" s="100">
        <f t="shared" si="5"/>
        <v>1.1863344696210147</v>
      </c>
      <c r="P61" s="86"/>
      <c r="Q61" s="86"/>
      <c r="R61" s="85"/>
      <c r="S61" s="8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</row>
    <row r="62" spans="1:83" s="44" customFormat="1">
      <c r="A62" s="16"/>
      <c r="B62" s="16"/>
      <c r="C62" s="81" t="s">
        <v>117</v>
      </c>
      <c r="D62" s="43" t="s">
        <v>61</v>
      </c>
      <c r="E62" s="11"/>
      <c r="F62" s="42">
        <f>F59/F53/12*1000</f>
        <v>224354.34782608695</v>
      </c>
      <c r="G62" s="140">
        <f t="shared" ref="G62:K62" si="12">G59/G53/12*1000</f>
        <v>244909.15915915914</v>
      </c>
      <c r="H62" s="140">
        <f>H59/H53/9*1000</f>
        <v>207642.85714285713</v>
      </c>
      <c r="I62" s="140">
        <f t="shared" si="12"/>
        <v>251756.30252100839</v>
      </c>
      <c r="J62" s="140">
        <f t="shared" si="12"/>
        <v>251756.30252100839</v>
      </c>
      <c r="K62" s="140">
        <f t="shared" si="12"/>
        <v>251756.30252100839</v>
      </c>
      <c r="L62" s="140">
        <f>L59/L53/9*1000</f>
        <v>258151.26050420167</v>
      </c>
      <c r="M62" s="140">
        <f>M59/M53/9*1000</f>
        <v>243610.13645224174</v>
      </c>
      <c r="N62" s="23">
        <f t="shared" si="4"/>
        <v>0.94367207805393127</v>
      </c>
      <c r="O62" s="100">
        <f t="shared" si="5"/>
        <v>1.173217031417745</v>
      </c>
      <c r="P62" s="86"/>
      <c r="Q62" s="86"/>
      <c r="R62" s="85"/>
      <c r="S62" s="8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</row>
    <row r="63" spans="1:83" s="44" customFormat="1" ht="28.5">
      <c r="A63" s="16"/>
      <c r="B63" s="16" t="s">
        <v>108</v>
      </c>
      <c r="C63" s="16"/>
      <c r="D63" s="25" t="s">
        <v>62</v>
      </c>
      <c r="E63" s="11" t="s">
        <v>63</v>
      </c>
      <c r="F63" s="37">
        <v>176.85294117647058</v>
      </c>
      <c r="G63" s="37">
        <v>14.74</v>
      </c>
      <c r="H63" s="138">
        <v>11.75</v>
      </c>
      <c r="I63" s="171">
        <v>21.51</v>
      </c>
      <c r="J63" s="37">
        <v>15.06</v>
      </c>
      <c r="K63" s="37">
        <v>11.43</v>
      </c>
      <c r="L63" s="37">
        <v>11.3</v>
      </c>
      <c r="M63" s="37">
        <v>4.5</v>
      </c>
      <c r="N63" s="23">
        <f t="shared" si="4"/>
        <v>0.39823008849557517</v>
      </c>
      <c r="O63" s="100">
        <f t="shared" si="5"/>
        <v>0.38297872340425532</v>
      </c>
      <c r="P63" s="86"/>
      <c r="Q63" s="86"/>
      <c r="R63" s="85"/>
      <c r="S63" s="8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</row>
    <row r="64" spans="1:83" s="44" customFormat="1">
      <c r="A64" s="16"/>
      <c r="B64" s="81" t="s">
        <v>109</v>
      </c>
      <c r="C64" s="16"/>
      <c r="D64" s="25" t="s">
        <v>64</v>
      </c>
      <c r="E64" s="11" t="s">
        <v>18</v>
      </c>
      <c r="F64" s="45">
        <v>5.9050990771134446E-2</v>
      </c>
      <c r="G64" s="45">
        <v>4.4999999999999997E-3</v>
      </c>
      <c r="H64" s="141">
        <v>5.4000000000000003E-3</v>
      </c>
      <c r="I64" s="172">
        <v>6.3E-3</v>
      </c>
      <c r="J64" s="45">
        <v>4.4000000000000003E-3</v>
      </c>
      <c r="K64" s="45">
        <v>3.3999999999999998E-3</v>
      </c>
      <c r="L64" s="45">
        <v>4.3E-3</v>
      </c>
      <c r="M64" s="45">
        <v>1.8E-3</v>
      </c>
      <c r="N64" s="23">
        <f t="shared" si="4"/>
        <v>0.41860465116279066</v>
      </c>
      <c r="O64" s="100">
        <f t="shared" si="5"/>
        <v>0.33333333333333331</v>
      </c>
      <c r="P64" s="86"/>
      <c r="Q64" s="86"/>
      <c r="R64" s="85"/>
      <c r="S64" s="8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</row>
    <row r="65" spans="1:83" s="5" customFormat="1" ht="15">
      <c r="A65" s="58" t="s">
        <v>81</v>
      </c>
      <c r="B65" s="58"/>
      <c r="C65" s="58"/>
      <c r="D65" s="54" t="s">
        <v>65</v>
      </c>
      <c r="E65" s="70" t="s">
        <v>0</v>
      </c>
      <c r="F65" s="70"/>
      <c r="G65" s="69"/>
      <c r="H65" s="145"/>
      <c r="I65" s="63"/>
      <c r="J65" s="63"/>
      <c r="K65" s="63"/>
      <c r="L65" s="63"/>
      <c r="M65" s="69"/>
      <c r="N65" s="62"/>
      <c r="O65" s="53"/>
      <c r="P65" s="87"/>
      <c r="Q65" s="87"/>
    </row>
    <row r="66" spans="1:83" ht="42.75">
      <c r="A66" s="16"/>
      <c r="B66" s="16"/>
      <c r="C66" s="16" t="s">
        <v>118</v>
      </c>
      <c r="D66" s="20" t="s">
        <v>67</v>
      </c>
      <c r="E66" s="11" t="s">
        <v>66</v>
      </c>
      <c r="F66" s="36">
        <v>4</v>
      </c>
      <c r="G66" s="36">
        <v>6.5449390221602659</v>
      </c>
      <c r="H66" s="137">
        <v>5.73</v>
      </c>
      <c r="I66" s="173">
        <v>10.16</v>
      </c>
      <c r="J66" s="36">
        <v>10.37</v>
      </c>
      <c r="K66" s="36">
        <v>10.85</v>
      </c>
      <c r="L66" s="36">
        <v>10.35</v>
      </c>
      <c r="M66" s="36">
        <v>9.81</v>
      </c>
      <c r="N66" s="23">
        <f t="shared" si="4"/>
        <v>0.94782608695652182</v>
      </c>
      <c r="O66" s="100">
        <f t="shared" si="5"/>
        <v>1.7120418848167538</v>
      </c>
      <c r="P66" s="89" t="s">
        <v>150</v>
      </c>
      <c r="Q66" s="89" t="s">
        <v>134</v>
      </c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</row>
    <row r="67" spans="1:83" ht="55.5" customHeight="1">
      <c r="A67" s="16"/>
      <c r="B67" s="16"/>
      <c r="C67" s="81" t="s">
        <v>119</v>
      </c>
      <c r="D67" s="20" t="s">
        <v>68</v>
      </c>
      <c r="E67" s="11" t="s">
        <v>66</v>
      </c>
      <c r="F67" s="36">
        <v>4.05</v>
      </c>
      <c r="G67" s="36">
        <v>6.5261329639754075</v>
      </c>
      <c r="H67" s="137">
        <v>5.7</v>
      </c>
      <c r="I67" s="173">
        <v>10.17</v>
      </c>
      <c r="J67" s="36">
        <v>10.38</v>
      </c>
      <c r="K67" s="36">
        <v>10.71</v>
      </c>
      <c r="L67" s="36">
        <v>10.35</v>
      </c>
      <c r="M67" s="36">
        <v>9.6300000000000008</v>
      </c>
      <c r="N67" s="23">
        <f t="shared" si="4"/>
        <v>0.93043478260869572</v>
      </c>
      <c r="O67" s="100">
        <f t="shared" si="5"/>
        <v>1.6894736842105265</v>
      </c>
      <c r="P67" s="89" t="s">
        <v>151</v>
      </c>
      <c r="Q67" s="89" t="s">
        <v>134</v>
      </c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</row>
  </sheetData>
  <mergeCells count="23">
    <mergeCell ref="P8:P9"/>
    <mergeCell ref="Q8:Q9"/>
    <mergeCell ref="L6:Q7"/>
    <mergeCell ref="M8:M9"/>
    <mergeCell ref="N8:N9"/>
    <mergeCell ref="O8:O9"/>
    <mergeCell ref="L8:L9"/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</mergeCells>
  <dataValidations disablePrompts="1"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6"/>
  </dataValidations>
  <pageMargins left="0.23622047244094491" right="0.23622047244094491" top="0.37" bottom="0.34" header="0.2" footer="0.2"/>
  <pageSetup paperSize="9" scale="42" fitToHeight="0" orientation="landscape" horizontalDpi="4294967295" verticalDpi="4294967295" r:id="rId1"/>
  <colBreaks count="1" manualBreakCount="1">
    <brk id="1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2020-10-15T11:07:20Z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