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manov\Desktop\2025 Закупка, ОК, ПЗ\ПЗ-2025\ПЗ 2025 по ОП\ПЗ 2025 по ОП и Приказ\"/>
    </mc:Choice>
  </mc:AlternateContent>
  <bookViews>
    <workbookView xWindow="0" yWindow="0" windowWidth="28800" windowHeight="12030"/>
  </bookViews>
  <sheets>
    <sheet name="каз" sheetId="2" r:id="rId1"/>
  </sheets>
  <calcPr calcId="162913"/>
</workbook>
</file>

<file path=xl/calcChain.xml><?xml version="1.0" encoding="utf-8"?>
<calcChain xmlns="http://schemas.openxmlformats.org/spreadsheetml/2006/main">
  <c r="T12" i="2" l="1"/>
  <c r="T11" i="2"/>
  <c r="U11" i="2" s="1"/>
  <c r="T16" i="2" l="1"/>
  <c r="U16" i="2" s="1"/>
  <c r="T15" i="2"/>
  <c r="U15" i="2" s="1"/>
  <c r="T14" i="2"/>
  <c r="T18" i="2" s="1"/>
  <c r="U18" i="2" l="1"/>
  <c r="U10" i="2"/>
  <c r="U12" i="2" s="1"/>
  <c r="U17" i="2"/>
  <c r="T19" i="2" l="1"/>
  <c r="U19" i="2" l="1"/>
</calcChain>
</file>

<file path=xl/sharedStrings.xml><?xml version="1.0" encoding="utf-8"?>
<sst xmlns="http://schemas.openxmlformats.org/spreadsheetml/2006/main" count="137" uniqueCount="73">
  <si>
    <t>№</t>
  </si>
  <si>
    <t>-</t>
  </si>
  <si>
    <t>100</t>
  </si>
  <si>
    <t>DDP</t>
  </si>
  <si>
    <t>1 Т</t>
  </si>
  <si>
    <t>351110.100.000000</t>
  </si>
  <si>
    <t>749020.000.000039</t>
  </si>
  <si>
    <t>Сыртқы жүйенің идентификаторы (қызмет өрісі)</t>
  </si>
  <si>
    <t>Сатып алынатын тауарлардың, жұмыстар мен көрсетілетін қызметтердің атауы</t>
  </si>
  <si>
    <t>Тауарлардың, жұмыстар мен көрсетілетін қызметтердің қысқаша сипаттамасы (сипаттама)</t>
  </si>
  <si>
    <t>Қосымша сипаттама</t>
  </si>
  <si>
    <t>Сатып алу әдісі</t>
  </si>
  <si>
    <t>БК/БКТ / ХІК үшін негіз</t>
  </si>
  <si>
    <t>Елішілік құндылық болжамы, %</t>
  </si>
  <si>
    <t>Сатып алуды жүзеге асыру мерзімі (өткізудің жоспарланған айы)</t>
  </si>
  <si>
    <t>Сатып алуды жүзеге асыру орны (мекенжайы)</t>
  </si>
  <si>
    <t>Аймақ, тауарды жеткізу, жұмыстарды орындау, қызметтер көрсету орны</t>
  </si>
  <si>
    <t>ИНКОТЕРМС 2010 бойынша жеткізу шарттары</t>
  </si>
  <si>
    <t>Тауарларды жеткізу, жұмыстарды орындау, қызметтер көрсету кезеңі</t>
  </si>
  <si>
    <t>Төлем шарттары</t>
  </si>
  <si>
    <t>Өлшем бірлігі</t>
  </si>
  <si>
    <t>Саны, көлемі</t>
  </si>
  <si>
    <t>Бірліктің маркетингтік бағасы, ҚҚС-сыз теңге</t>
  </si>
  <si>
    <t>ҚҚС-сыз ТЖҚ сатып алу үшін жоспарланатын сома, теңге</t>
  </si>
  <si>
    <t>ҚҚС-пен ТЖҚ сатып алу үшін жоспарланатын сома, теңге</t>
  </si>
  <si>
    <t>Сатып алу басымдығы</t>
  </si>
  <si>
    <t>Сатып алуды ұйымдастырушы</t>
  </si>
  <si>
    <t>Тапсырыс беруші</t>
  </si>
  <si>
    <t xml:space="preserve">Электр энергиясы </t>
  </si>
  <si>
    <t>Ерекше тәртіп</t>
  </si>
  <si>
    <t>616420100, Түркістан облысы, Шардара ауданы, Шардара қаласы, Түркістан облысы, Шардара қаласы, Ермуратов көшесі, 13 үй</t>
  </si>
  <si>
    <t>Соңғы төлем-10% , аралық төлем - 90%, алдын ала төлем-0%</t>
  </si>
  <si>
    <t>теңгерімсіздікті жабу үшін</t>
  </si>
  <si>
    <t>тауарлар бойынша жиыны</t>
  </si>
  <si>
    <t>Бағалы қағаздармен брокерлік операциялар бойынша қызметтер</t>
  </si>
  <si>
    <t>Номиналды ұсталуы бар бағалы қағаздармен операциялар жөніндегі қызметтер</t>
  </si>
  <si>
    <t>73-1-7 консультациялық және өзге де қызметтерді сатып алу</t>
  </si>
  <si>
    <t>қызметтер бойынша жиыны</t>
  </si>
  <si>
    <t>Барлығы:</t>
  </si>
  <si>
    <t>Код БНА ТЖҚ</t>
  </si>
  <si>
    <t>1 Қ</t>
  </si>
  <si>
    <t>Қазақстандық және/немесе шетелдік қор нарығында акцияларды және/немесе активтердің басқа сыныптарын орналастыру, сондай-ақ қазақстандық және/немесе шетелдік қор нарығында орналастырылған акцияларды сатып алу, кері сатып алу және / немесе делистинг бойынша брокерлік қызметтер</t>
  </si>
  <si>
    <t>"Шардара су электр станциясы" акционерлік қоғамы</t>
  </si>
  <si>
    <t>"Шардара  су электр станциясы" акционерлік қоғамы</t>
  </si>
  <si>
    <t>кВт*с</t>
  </si>
  <si>
    <t>"Шардара   су электр станциясы" акционерлік қоғамы</t>
  </si>
  <si>
    <t>теңгерімді электр энергиясы</t>
  </si>
  <si>
    <t>73-1-3 теңгерімдеуші электр энергиясын сатып алу</t>
  </si>
  <si>
    <t xml:space="preserve"> Тауарлар</t>
  </si>
  <si>
    <t xml:space="preserve"> Қызметтер</t>
  </si>
  <si>
    <t>"Шардара су электр станциясы" акционерлік қоғамы бойынша тауарларды, жұмыстарды және көрсетілетін қызметтерді сатып алу  жоспарының 2025 жылға арналған  Ерекше тәртіп бойынша  нысаны</t>
  </si>
  <si>
    <t>12.2024</t>
  </si>
  <si>
    <t>2025 жылдың қаңтарынан 2025 жылдың желтоқсанына дейін</t>
  </si>
  <si>
    <t>2 Қ</t>
  </si>
  <si>
    <t>3 Қ</t>
  </si>
  <si>
    <t>4 Қ</t>
  </si>
  <si>
    <t>353022.000.000001</t>
  </si>
  <si>
    <t>370011.100.000003</t>
  </si>
  <si>
    <t>Соңғы төлем-25% , аралық төлем - 75%, алдын ала төлем-0%</t>
  </si>
  <si>
    <t>73-1-19 қосылған желі арқылы  су қызметін сатып алу</t>
  </si>
  <si>
    <t>73-1-19 қосылған желі арқылы  сарқынды суларды бұру (кәріз) қызметтерін сатып алу</t>
  </si>
  <si>
    <t>Орталықтандырылған сумен жабдықтау жүйелерін пайдалана отырып, суық сумен жабдықтау жөніндегі қызметтер</t>
  </si>
  <si>
    <t>Орталықтандырылған сумен жабдықтау жүйелерін пайдалана отырып, беру, тарату және суық сумен жабдықтау жөніндегі қызметтер</t>
  </si>
  <si>
    <t>Су пайдалану қызметтері</t>
  </si>
  <si>
    <t>Орталықтандырылған сумен жабдықтау жүйелерін қолдана отырып, суық сумен жабдықтау қызметтері. Тұтынылатын су мөлшері-жылына 500 м3</t>
  </si>
  <si>
    <t>Нөсер кәрізін/су бұру арығын күтіп ұстау/пайдалану/тазарту жөніндегі қызметтер</t>
  </si>
  <si>
    <t>Ағынды суларды бұру қызметтері (кәріз)</t>
  </si>
  <si>
    <t>2 Т</t>
  </si>
  <si>
    <t>062010.100.000000</t>
  </si>
  <si>
    <t>м3</t>
  </si>
  <si>
    <t>Табиғи газ</t>
  </si>
  <si>
    <t>сұйылтылған</t>
  </si>
  <si>
    <t>73-1-19 қосылған желі арқылы  табиғи газды сатып 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</si>
</sst>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2" fillId="0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3" xfId="0" applyFont="1" applyBorder="1"/>
    <xf numFmtId="0" fontId="7" fillId="0" borderId="3" xfId="0" applyFont="1" applyBorder="1" applyAlignment="1">
      <alignment horizontal="left" wrapText="1"/>
    </xf>
    <xf numFmtId="0" fontId="6" fillId="0" borderId="3" xfId="0" applyFont="1" applyFill="1" applyBorder="1"/>
    <xf numFmtId="164" fontId="7" fillId="0" borderId="3" xfId="0" applyNumberFormat="1" applyFont="1" applyFill="1" applyBorder="1" applyAlignment="1">
      <alignment horizontal="right" vertical="top" wrapText="1"/>
    </xf>
    <xf numFmtId="0" fontId="6" fillId="0" borderId="8" xfId="0" applyFont="1" applyBorder="1"/>
    <xf numFmtId="0" fontId="7" fillId="0" borderId="8" xfId="0" applyFont="1" applyBorder="1" applyAlignment="1">
      <alignment horizontal="left" wrapText="1"/>
    </xf>
    <xf numFmtId="0" fontId="6" fillId="0" borderId="8" xfId="0" applyFont="1" applyFill="1" applyBorder="1"/>
    <xf numFmtId="164" fontId="6" fillId="0" borderId="8" xfId="0" applyNumberFormat="1" applyFont="1" applyBorder="1"/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/>
    <xf numFmtId="0" fontId="7" fillId="0" borderId="9" xfId="0" applyFont="1" applyFill="1" applyBorder="1" applyAlignment="1">
      <alignment horizontal="left" wrapText="1"/>
    </xf>
    <xf numFmtId="164" fontId="7" fillId="0" borderId="9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tabSelected="1" topLeftCell="A10" workbookViewId="0">
      <selection activeCell="E11" sqref="E11"/>
    </sheetView>
  </sheetViews>
  <sheetFormatPr defaultRowHeight="15" x14ac:dyDescent="0.25"/>
  <cols>
    <col min="1" max="1" width="8" style="2" customWidth="1"/>
    <col min="2" max="2" width="16.140625" style="2" customWidth="1"/>
    <col min="3" max="5" width="18" style="2" customWidth="1"/>
    <col min="6" max="6" width="25" style="2" customWidth="1"/>
    <col min="7" max="7" width="16.85546875" style="2" customWidth="1"/>
    <col min="8" max="8" width="14" style="2" customWidth="1"/>
    <col min="9" max="10" width="15" style="2" customWidth="1"/>
    <col min="11" max="11" width="20" style="2" customWidth="1"/>
    <col min="12" max="12" width="23" style="2" customWidth="1"/>
    <col min="13" max="13" width="13" style="2" customWidth="1"/>
    <col min="14" max="15" width="20" style="2" customWidth="1"/>
    <col min="16" max="16" width="13" style="1" customWidth="1"/>
    <col min="17" max="17" width="13" style="2" customWidth="1"/>
    <col min="18" max="21" width="18" style="2" customWidth="1"/>
    <col min="22" max="23" width="13" style="2" customWidth="1"/>
    <col min="24" max="24" width="10.140625" style="2" customWidth="1"/>
    <col min="25" max="16384" width="9.140625" style="2"/>
  </cols>
  <sheetData>
    <row r="2" spans="1:24" x14ac:dyDescent="0.25">
      <c r="B2" s="40" t="s">
        <v>29</v>
      </c>
    </row>
    <row r="4" spans="1:24" x14ac:dyDescent="0.25">
      <c r="A4" s="41" t="s">
        <v>50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7" spans="1:24" ht="114.75" thickBot="1" x14ac:dyDescent="0.3">
      <c r="B7" s="3" t="s">
        <v>7</v>
      </c>
      <c r="C7" s="4" t="s">
        <v>0</v>
      </c>
      <c r="D7" s="4" t="s">
        <v>39</v>
      </c>
      <c r="E7" s="4" t="s">
        <v>8</v>
      </c>
      <c r="F7" s="4" t="s">
        <v>9</v>
      </c>
      <c r="G7" s="4" t="s">
        <v>10</v>
      </c>
      <c r="H7" s="4" t="s">
        <v>11</v>
      </c>
      <c r="I7" s="5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5" t="s">
        <v>19</v>
      </c>
      <c r="Q7" s="4" t="s">
        <v>20</v>
      </c>
      <c r="R7" s="4" t="s">
        <v>21</v>
      </c>
      <c r="S7" s="4" t="s">
        <v>22</v>
      </c>
      <c r="T7" s="4" t="s">
        <v>23</v>
      </c>
      <c r="U7" s="4" t="s">
        <v>24</v>
      </c>
      <c r="V7" s="4" t="s">
        <v>25</v>
      </c>
      <c r="W7" s="4" t="s">
        <v>26</v>
      </c>
      <c r="X7" s="4" t="s">
        <v>27</v>
      </c>
    </row>
    <row r="8" spans="1:24" ht="15.75" thickBot="1" x14ac:dyDescent="0.3">
      <c r="B8" s="3"/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M8" s="4">
        <v>11</v>
      </c>
      <c r="N8" s="4">
        <v>12</v>
      </c>
      <c r="O8" s="4">
        <v>13</v>
      </c>
      <c r="P8" s="5">
        <v>14</v>
      </c>
      <c r="Q8" s="4">
        <v>15</v>
      </c>
      <c r="R8" s="4">
        <v>16</v>
      </c>
      <c r="S8" s="4">
        <v>17</v>
      </c>
      <c r="T8" s="4">
        <v>18</v>
      </c>
      <c r="U8" s="4">
        <v>19</v>
      </c>
      <c r="V8" s="4">
        <v>20</v>
      </c>
      <c r="W8" s="4">
        <v>21</v>
      </c>
      <c r="X8" s="4">
        <v>22</v>
      </c>
    </row>
    <row r="9" spans="1:24" x14ac:dyDescent="0.25">
      <c r="C9" s="6" t="s">
        <v>48</v>
      </c>
    </row>
    <row r="10" spans="1:24" s="12" customFormat="1" ht="165.75" x14ac:dyDescent="0.25">
      <c r="B10" s="13" t="s">
        <v>1</v>
      </c>
      <c r="C10" s="13" t="s">
        <v>4</v>
      </c>
      <c r="D10" s="14" t="s">
        <v>5</v>
      </c>
      <c r="E10" s="15" t="s">
        <v>28</v>
      </c>
      <c r="F10" s="15" t="s">
        <v>32</v>
      </c>
      <c r="G10" s="15" t="s">
        <v>46</v>
      </c>
      <c r="H10" s="13" t="s">
        <v>29</v>
      </c>
      <c r="I10" s="15" t="s">
        <v>47</v>
      </c>
      <c r="J10" s="13">
        <v>0</v>
      </c>
      <c r="K10" s="16" t="s">
        <v>51</v>
      </c>
      <c r="L10" s="13" t="s">
        <v>30</v>
      </c>
      <c r="M10" s="13" t="s">
        <v>30</v>
      </c>
      <c r="N10" s="17" t="s">
        <v>3</v>
      </c>
      <c r="O10" s="18" t="s">
        <v>52</v>
      </c>
      <c r="P10" s="19" t="s">
        <v>31</v>
      </c>
      <c r="Q10" s="15" t="s">
        <v>44</v>
      </c>
      <c r="R10" s="20">
        <v>7435033</v>
      </c>
      <c r="S10" s="21"/>
      <c r="T10" s="22">
        <v>73012000</v>
      </c>
      <c r="U10" s="10">
        <f>T10*1.12</f>
        <v>81773440.000000015</v>
      </c>
      <c r="V10" s="13"/>
      <c r="W10" s="13" t="s">
        <v>42</v>
      </c>
      <c r="X10" s="13" t="s">
        <v>45</v>
      </c>
    </row>
    <row r="11" spans="1:24" s="12" customFormat="1" ht="165.75" x14ac:dyDescent="0.25">
      <c r="B11" s="13" t="s">
        <v>1</v>
      </c>
      <c r="C11" s="7" t="s">
        <v>67</v>
      </c>
      <c r="D11" s="11" t="s">
        <v>68</v>
      </c>
      <c r="E11" s="47" t="s">
        <v>70</v>
      </c>
      <c r="F11" s="47" t="s">
        <v>71</v>
      </c>
      <c r="G11" s="47" t="s">
        <v>71</v>
      </c>
      <c r="H11" s="46" t="s">
        <v>29</v>
      </c>
      <c r="I11" s="14" t="s">
        <v>72</v>
      </c>
      <c r="J11" s="8">
        <v>0</v>
      </c>
      <c r="K11" s="43" t="s">
        <v>51</v>
      </c>
      <c r="L11" s="13" t="s">
        <v>30</v>
      </c>
      <c r="M11" s="13" t="s">
        <v>30</v>
      </c>
      <c r="N11" s="17" t="s">
        <v>3</v>
      </c>
      <c r="O11" s="18" t="s">
        <v>52</v>
      </c>
      <c r="P11" s="19" t="s">
        <v>31</v>
      </c>
      <c r="Q11" s="7" t="s">
        <v>69</v>
      </c>
      <c r="R11" s="9">
        <v>4</v>
      </c>
      <c r="S11" s="9">
        <v>38011.480000000003</v>
      </c>
      <c r="T11" s="9">
        <f t="shared" ref="T11" si="0">R11*S11</f>
        <v>152045.92000000001</v>
      </c>
      <c r="U11" s="9">
        <f t="shared" ref="U11" si="1">T11*1.12</f>
        <v>170291.43040000004</v>
      </c>
      <c r="V11" s="44" t="s">
        <v>1</v>
      </c>
      <c r="W11" s="18" t="s">
        <v>42</v>
      </c>
      <c r="X11" s="18" t="s">
        <v>45</v>
      </c>
    </row>
    <row r="12" spans="1:24" s="23" customFormat="1" ht="25.5" x14ac:dyDescent="0.2">
      <c r="B12" s="24"/>
      <c r="C12" s="25" t="s">
        <v>33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6"/>
      <c r="Q12" s="24"/>
      <c r="R12" s="24"/>
      <c r="S12" s="24"/>
      <c r="T12" s="45">
        <f>SUM(T10:T11)</f>
        <v>73164045.920000002</v>
      </c>
      <c r="U12" s="45">
        <f>SUM(U10:U11)</f>
        <v>81943731.430400014</v>
      </c>
      <c r="V12" s="24"/>
      <c r="W12" s="24"/>
      <c r="X12" s="24"/>
    </row>
    <row r="13" spans="1:24" s="23" customFormat="1" ht="12.75" x14ac:dyDescent="0.2">
      <c r="B13" s="28"/>
      <c r="C13" s="29" t="s">
        <v>49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30"/>
      <c r="Q13" s="28"/>
      <c r="R13" s="28"/>
      <c r="S13" s="28"/>
      <c r="T13" s="31"/>
      <c r="U13" s="28"/>
      <c r="V13" s="28"/>
      <c r="W13" s="28"/>
      <c r="X13" s="28"/>
    </row>
    <row r="14" spans="1:24" s="23" customFormat="1" ht="165.75" x14ac:dyDescent="0.2">
      <c r="A14" s="24"/>
      <c r="B14" s="24"/>
      <c r="C14" s="18" t="s">
        <v>40</v>
      </c>
      <c r="D14" s="7" t="s">
        <v>56</v>
      </c>
      <c r="E14" s="7" t="s">
        <v>61</v>
      </c>
      <c r="F14" s="7" t="s">
        <v>62</v>
      </c>
      <c r="G14" s="7" t="s">
        <v>63</v>
      </c>
      <c r="H14" s="14" t="s">
        <v>29</v>
      </c>
      <c r="I14" s="14" t="s">
        <v>59</v>
      </c>
      <c r="J14" s="14" t="s">
        <v>2</v>
      </c>
      <c r="K14" s="32" t="s">
        <v>51</v>
      </c>
      <c r="L14" s="14" t="s">
        <v>30</v>
      </c>
      <c r="M14" s="14" t="s">
        <v>30</v>
      </c>
      <c r="N14" s="14" t="s">
        <v>1</v>
      </c>
      <c r="O14" s="14" t="s">
        <v>52</v>
      </c>
      <c r="P14" s="14" t="s">
        <v>58</v>
      </c>
      <c r="Q14" s="7" t="s">
        <v>1</v>
      </c>
      <c r="R14" s="9">
        <v>1</v>
      </c>
      <c r="S14" s="9">
        <v>14200000</v>
      </c>
      <c r="T14" s="9">
        <f t="shared" ref="T14:T16" si="2">R14*S14</f>
        <v>14200000</v>
      </c>
      <c r="U14" s="9">
        <v>14200000</v>
      </c>
      <c r="V14" s="7" t="s">
        <v>1</v>
      </c>
      <c r="W14" s="14" t="s">
        <v>42</v>
      </c>
      <c r="X14" s="14" t="s">
        <v>43</v>
      </c>
    </row>
    <row r="15" spans="1:24" s="23" customFormat="1" ht="165.75" x14ac:dyDescent="0.2">
      <c r="A15" s="24"/>
      <c r="B15" s="24"/>
      <c r="C15" s="18" t="s">
        <v>53</v>
      </c>
      <c r="D15" s="7" t="s">
        <v>56</v>
      </c>
      <c r="E15" s="7" t="s">
        <v>61</v>
      </c>
      <c r="F15" s="7" t="s">
        <v>62</v>
      </c>
      <c r="G15" s="7" t="s">
        <v>64</v>
      </c>
      <c r="H15" s="14" t="s">
        <v>29</v>
      </c>
      <c r="I15" s="14" t="s">
        <v>59</v>
      </c>
      <c r="J15" s="14" t="s">
        <v>2</v>
      </c>
      <c r="K15" s="32" t="s">
        <v>51</v>
      </c>
      <c r="L15" s="14" t="s">
        <v>30</v>
      </c>
      <c r="M15" s="14" t="s">
        <v>30</v>
      </c>
      <c r="N15" s="14" t="s">
        <v>1</v>
      </c>
      <c r="O15" s="14" t="s">
        <v>52</v>
      </c>
      <c r="P15" s="14" t="s">
        <v>31</v>
      </c>
      <c r="Q15" s="7" t="s">
        <v>1</v>
      </c>
      <c r="R15" s="9">
        <v>1</v>
      </c>
      <c r="S15" s="9">
        <v>228000</v>
      </c>
      <c r="T15" s="9">
        <f t="shared" si="2"/>
        <v>228000</v>
      </c>
      <c r="U15" s="9">
        <f t="shared" ref="U15:U16" si="3">T15*1.12</f>
        <v>255360.00000000003</v>
      </c>
      <c r="V15" s="7" t="s">
        <v>1</v>
      </c>
      <c r="W15" s="14" t="s">
        <v>42</v>
      </c>
      <c r="X15" s="14" t="s">
        <v>43</v>
      </c>
    </row>
    <row r="16" spans="1:24" s="23" customFormat="1" ht="165.75" x14ac:dyDescent="0.2">
      <c r="A16" s="24"/>
      <c r="B16" s="24"/>
      <c r="C16" s="18" t="s">
        <v>54</v>
      </c>
      <c r="D16" s="7" t="s">
        <v>57</v>
      </c>
      <c r="E16" s="7" t="s">
        <v>65</v>
      </c>
      <c r="F16" s="7" t="s">
        <v>65</v>
      </c>
      <c r="G16" s="8" t="s">
        <v>66</v>
      </c>
      <c r="H16" s="14" t="s">
        <v>29</v>
      </c>
      <c r="I16" s="14" t="s">
        <v>60</v>
      </c>
      <c r="J16" s="14" t="s">
        <v>2</v>
      </c>
      <c r="K16" s="32" t="s">
        <v>51</v>
      </c>
      <c r="L16" s="14" t="s">
        <v>30</v>
      </c>
      <c r="M16" s="14" t="s">
        <v>30</v>
      </c>
      <c r="N16" s="14" t="s">
        <v>1</v>
      </c>
      <c r="O16" s="14" t="s">
        <v>52</v>
      </c>
      <c r="P16" s="14" t="s">
        <v>31</v>
      </c>
      <c r="Q16" s="8" t="s">
        <v>1</v>
      </c>
      <c r="R16" s="10">
        <v>1</v>
      </c>
      <c r="S16" s="10">
        <v>142000</v>
      </c>
      <c r="T16" s="10">
        <f t="shared" si="2"/>
        <v>142000</v>
      </c>
      <c r="U16" s="10">
        <f t="shared" si="3"/>
        <v>159040.00000000003</v>
      </c>
      <c r="V16" s="8" t="s">
        <v>1</v>
      </c>
      <c r="W16" s="14" t="s">
        <v>42</v>
      </c>
      <c r="X16" s="14" t="s">
        <v>43</v>
      </c>
    </row>
    <row r="17" spans="1:24" s="35" customFormat="1" ht="363.75" customHeight="1" x14ac:dyDescent="0.25">
      <c r="A17" s="34"/>
      <c r="B17" s="14" t="s">
        <v>1</v>
      </c>
      <c r="C17" s="14" t="s">
        <v>55</v>
      </c>
      <c r="D17" s="14" t="s">
        <v>6</v>
      </c>
      <c r="E17" s="14" t="s">
        <v>34</v>
      </c>
      <c r="F17" s="14" t="s">
        <v>35</v>
      </c>
      <c r="G17" s="14" t="s">
        <v>41</v>
      </c>
      <c r="H17" s="14" t="s">
        <v>29</v>
      </c>
      <c r="I17" s="14" t="s">
        <v>36</v>
      </c>
      <c r="J17" s="14">
        <v>100</v>
      </c>
      <c r="K17" s="32" t="s">
        <v>51</v>
      </c>
      <c r="L17" s="14" t="s">
        <v>30</v>
      </c>
      <c r="M17" s="14" t="s">
        <v>30</v>
      </c>
      <c r="N17" s="14" t="s">
        <v>1</v>
      </c>
      <c r="O17" s="14" t="s">
        <v>52</v>
      </c>
      <c r="P17" s="14" t="s">
        <v>31</v>
      </c>
      <c r="Q17" s="14" t="s">
        <v>1</v>
      </c>
      <c r="R17" s="21">
        <v>1</v>
      </c>
      <c r="S17" s="21"/>
      <c r="T17" s="21">
        <v>300000</v>
      </c>
      <c r="U17" s="21">
        <f t="shared" ref="U17" si="4">T17*1.12</f>
        <v>336000.00000000006</v>
      </c>
      <c r="V17" s="14" t="s">
        <v>1</v>
      </c>
      <c r="W17" s="14" t="s">
        <v>42</v>
      </c>
      <c r="X17" s="14" t="s">
        <v>43</v>
      </c>
    </row>
    <row r="18" spans="1:24" s="33" customFormat="1" ht="25.5" x14ac:dyDescent="0.2">
      <c r="B18" s="36"/>
      <c r="C18" s="37" t="s">
        <v>37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8">
        <f>SUM(T14:T17)</f>
        <v>14870000</v>
      </c>
      <c r="U18" s="38">
        <f>SUM(U14:U17)</f>
        <v>14950400</v>
      </c>
      <c r="V18" s="36"/>
      <c r="W18" s="36"/>
      <c r="X18" s="36"/>
    </row>
    <row r="19" spans="1:24" s="33" customFormat="1" ht="12.75" x14ac:dyDescent="0.2">
      <c r="B19" s="26"/>
      <c r="C19" s="39" t="s">
        <v>38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7">
        <f>T12+T18</f>
        <v>88034045.920000002</v>
      </c>
      <c r="U19" s="27">
        <f>U12+U18</f>
        <v>96894131.430400014</v>
      </c>
      <c r="V19" s="26"/>
      <c r="W19" s="26"/>
      <c r="X19" s="26"/>
    </row>
    <row r="20" spans="1:24" s="33" customFormat="1" ht="12.75" x14ac:dyDescent="0.2"/>
  </sheetData>
  <mergeCells count="1">
    <mergeCell ref="A4:R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Аманов Альмахан</cp:lastModifiedBy>
  <dcterms:created xsi:type="dcterms:W3CDTF">2023-09-15T12:27:47Z</dcterms:created>
  <dcterms:modified xsi:type="dcterms:W3CDTF">2024-12-18T12:24:01Z</dcterms:modified>
</cp:coreProperties>
</file>